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Wolverhampton/"/>
    </mc:Choice>
  </mc:AlternateContent>
  <xr:revisionPtr revIDLastSave="0" documentId="8_{CA5E577B-0939-4D4E-AD00-E29EDB8AD828}" xr6:coauthVersionLast="47" xr6:coauthVersionMax="47" xr10:uidLastSave="{00000000-0000-0000-0000-000000000000}"/>
  <bookViews>
    <workbookView xWindow="0" yWindow="660" windowWidth="30240" windowHeight="17540" xr2:uid="{E5BEDA87-E155-437F-9395-59563D00306B}"/>
  </bookViews>
  <sheets>
    <sheet name="FMfP Flood Zones" sheetId="1" r:id="rId1"/>
    <sheet name="Sheet3" sheetId="13" state="hidden" r:id="rId2"/>
    <sheet name="Surface water" sheetId="4" r:id="rId3"/>
    <sheet name="NaFRA2 FZ" sheetId="10" state="hidden" r:id="rId4"/>
    <sheet name="NaFRA2 ROFSW" sheetId="11" state="hidden" r:id="rId5"/>
    <sheet name="Previous FZ" sheetId="8" state="hidden" r:id="rId6"/>
    <sheet name="Previous ROFSW" sheetId="5" state="hidden" r:id="rId7"/>
  </sheets>
  <definedNames>
    <definedName name="_xlnm._FilterDatabase" localSheetId="0" hidden="1">'FMfP Flood Zones'!$A$1:$I$64</definedName>
    <definedName name="_xlnm._FilterDatabase" localSheetId="2" hidden="1">'Surface water'!$J$1:$O$64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4" l="1"/>
  <c r="F62" i="4" s="1"/>
  <c r="C28" i="4"/>
  <c r="E28" i="4"/>
  <c r="G28" i="4"/>
  <c r="H28" i="4"/>
  <c r="F28" i="4" s="1"/>
  <c r="D28" i="4" s="1"/>
  <c r="C29" i="4"/>
  <c r="E29" i="4"/>
  <c r="G29" i="4"/>
  <c r="H29" i="4"/>
  <c r="F29" i="4" s="1"/>
  <c r="D29" i="4" s="1"/>
  <c r="C30" i="4"/>
  <c r="E30" i="4"/>
  <c r="G30" i="4"/>
  <c r="H30" i="4"/>
  <c r="F30" i="4" s="1"/>
  <c r="D30" i="4" s="1"/>
  <c r="C31" i="4"/>
  <c r="E31" i="4"/>
  <c r="G31" i="4"/>
  <c r="H31" i="4"/>
  <c r="F31" i="4" s="1"/>
  <c r="D31" i="4" s="1"/>
  <c r="C32" i="4"/>
  <c r="E32" i="4"/>
  <c r="G32" i="4"/>
  <c r="H32" i="4"/>
  <c r="F32" i="4" s="1"/>
  <c r="D32" i="4" s="1"/>
  <c r="C33" i="4"/>
  <c r="E33" i="4"/>
  <c r="G33" i="4"/>
  <c r="H33" i="4"/>
  <c r="F33" i="4" s="1"/>
  <c r="D33" i="4" s="1"/>
  <c r="C34" i="4"/>
  <c r="E34" i="4"/>
  <c r="G34" i="4"/>
  <c r="H34" i="4"/>
  <c r="F34" i="4" s="1"/>
  <c r="D34" i="4" s="1"/>
  <c r="C35" i="4"/>
  <c r="E35" i="4"/>
  <c r="G35" i="4"/>
  <c r="H35" i="4"/>
  <c r="F35" i="4" s="1"/>
  <c r="D35" i="4" s="1"/>
  <c r="C36" i="4"/>
  <c r="E36" i="4"/>
  <c r="G36" i="4"/>
  <c r="H36" i="4"/>
  <c r="F36" i="4" s="1"/>
  <c r="D36" i="4" s="1"/>
  <c r="C37" i="4"/>
  <c r="E37" i="4"/>
  <c r="G37" i="4"/>
  <c r="H37" i="4"/>
  <c r="F37" i="4" s="1"/>
  <c r="D37" i="4" s="1"/>
  <c r="C38" i="4"/>
  <c r="E38" i="4"/>
  <c r="G38" i="4"/>
  <c r="H38" i="4"/>
  <c r="F38" i="4" s="1"/>
  <c r="D38" i="4" s="1"/>
  <c r="C39" i="4"/>
  <c r="E39" i="4"/>
  <c r="G39" i="4"/>
  <c r="H39" i="4"/>
  <c r="F39" i="4" s="1"/>
  <c r="D39" i="4" s="1"/>
  <c r="C40" i="4"/>
  <c r="E40" i="4"/>
  <c r="G40" i="4"/>
  <c r="H40" i="4"/>
  <c r="F40" i="4" s="1"/>
  <c r="D40" i="4" s="1"/>
  <c r="C41" i="4"/>
  <c r="E41" i="4"/>
  <c r="G41" i="4"/>
  <c r="H41" i="4"/>
  <c r="F41" i="4" s="1"/>
  <c r="D41" i="4" s="1"/>
  <c r="C42" i="4"/>
  <c r="E42" i="4"/>
  <c r="G42" i="4"/>
  <c r="H42" i="4"/>
  <c r="F42" i="4" s="1"/>
  <c r="D42" i="4" s="1"/>
  <c r="C43" i="4"/>
  <c r="E43" i="4"/>
  <c r="G43" i="4"/>
  <c r="H43" i="4"/>
  <c r="F43" i="4" s="1"/>
  <c r="D43" i="4" s="1"/>
  <c r="C44" i="4"/>
  <c r="E44" i="4"/>
  <c r="G44" i="4"/>
  <c r="H44" i="4"/>
  <c r="F44" i="4" s="1"/>
  <c r="D44" i="4" s="1"/>
  <c r="C45" i="4"/>
  <c r="E45" i="4"/>
  <c r="G45" i="4"/>
  <c r="H45" i="4"/>
  <c r="F45" i="4" s="1"/>
  <c r="D45" i="4" s="1"/>
  <c r="C46" i="4"/>
  <c r="E46" i="4"/>
  <c r="G46" i="4"/>
  <c r="H46" i="4"/>
  <c r="F46" i="4" s="1"/>
  <c r="D46" i="4" s="1"/>
  <c r="C47" i="4"/>
  <c r="E47" i="4"/>
  <c r="G47" i="4"/>
  <c r="H47" i="4"/>
  <c r="F47" i="4" s="1"/>
  <c r="D47" i="4" s="1"/>
  <c r="C48" i="4"/>
  <c r="E48" i="4"/>
  <c r="G48" i="4"/>
  <c r="H48" i="4"/>
  <c r="F48" i="4" s="1"/>
  <c r="D48" i="4" s="1"/>
  <c r="C49" i="4"/>
  <c r="E49" i="4"/>
  <c r="G49" i="4"/>
  <c r="H49" i="4"/>
  <c r="F49" i="4" s="1"/>
  <c r="D49" i="4" s="1"/>
  <c r="C50" i="4"/>
  <c r="E50" i="4"/>
  <c r="G50" i="4"/>
  <c r="H50" i="4"/>
  <c r="F50" i="4" s="1"/>
  <c r="D50" i="4" s="1"/>
  <c r="C51" i="4"/>
  <c r="E51" i="4"/>
  <c r="G51" i="4"/>
  <c r="H51" i="4"/>
  <c r="F51" i="4" s="1"/>
  <c r="D51" i="4" s="1"/>
  <c r="C52" i="4"/>
  <c r="E52" i="4"/>
  <c r="G52" i="4"/>
  <c r="H52" i="4"/>
  <c r="F52" i="4" s="1"/>
  <c r="D52" i="4" s="1"/>
  <c r="C53" i="4"/>
  <c r="E53" i="4"/>
  <c r="G53" i="4"/>
  <c r="H53" i="4"/>
  <c r="F53" i="4" s="1"/>
  <c r="D53" i="4" s="1"/>
  <c r="C54" i="4"/>
  <c r="E54" i="4"/>
  <c r="G54" i="4"/>
  <c r="H54" i="4"/>
  <c r="F54" i="4" s="1"/>
  <c r="D54" i="4" s="1"/>
  <c r="C55" i="4"/>
  <c r="E55" i="4"/>
  <c r="G55" i="4"/>
  <c r="H55" i="4"/>
  <c r="F55" i="4" s="1"/>
  <c r="D55" i="4" s="1"/>
  <c r="C56" i="4"/>
  <c r="E56" i="4"/>
  <c r="G56" i="4"/>
  <c r="H56" i="4"/>
  <c r="F56" i="4" s="1"/>
  <c r="D56" i="4" s="1"/>
  <c r="C57" i="4"/>
  <c r="E57" i="4"/>
  <c r="G57" i="4"/>
  <c r="H57" i="4"/>
  <c r="F57" i="4" s="1"/>
  <c r="D57" i="4" s="1"/>
  <c r="C58" i="4"/>
  <c r="E58" i="4"/>
  <c r="G58" i="4"/>
  <c r="H58" i="4"/>
  <c r="F58" i="4" s="1"/>
  <c r="D58" i="4" s="1"/>
  <c r="C59" i="4"/>
  <c r="E59" i="4"/>
  <c r="G59" i="4"/>
  <c r="H59" i="4"/>
  <c r="F59" i="4" s="1"/>
  <c r="D59" i="4" s="1"/>
  <c r="C60" i="4"/>
  <c r="E60" i="4"/>
  <c r="G60" i="4"/>
  <c r="H60" i="4"/>
  <c r="F60" i="4" s="1"/>
  <c r="D60" i="4" s="1"/>
  <c r="C61" i="4"/>
  <c r="E61" i="4"/>
  <c r="G61" i="4"/>
  <c r="H61" i="4"/>
  <c r="F61" i="4" s="1"/>
  <c r="D61" i="4" s="1"/>
  <c r="C62" i="4"/>
  <c r="E62" i="4"/>
  <c r="G62" i="4"/>
  <c r="C63" i="4"/>
  <c r="E63" i="4"/>
  <c r="G63" i="4"/>
  <c r="H63" i="4"/>
  <c r="F63" i="4" s="1"/>
  <c r="D63" i="4" s="1"/>
  <c r="C64" i="4"/>
  <c r="E64" i="4"/>
  <c r="G64" i="4"/>
  <c r="H64" i="4"/>
  <c r="F64" i="4" s="1"/>
  <c r="D64" i="4" s="1"/>
  <c r="C3" i="4"/>
  <c r="E3" i="4"/>
  <c r="G3" i="4"/>
  <c r="H3" i="4"/>
  <c r="F3" i="4" s="1"/>
  <c r="D3" i="4" s="1"/>
  <c r="C4" i="4"/>
  <c r="E4" i="4"/>
  <c r="G4" i="4"/>
  <c r="H4" i="4"/>
  <c r="F4" i="4" s="1"/>
  <c r="D4" i="4" s="1"/>
  <c r="C5" i="4"/>
  <c r="E5" i="4"/>
  <c r="G5" i="4"/>
  <c r="H5" i="4"/>
  <c r="F5" i="4" s="1"/>
  <c r="D5" i="4" s="1"/>
  <c r="C6" i="4"/>
  <c r="E6" i="4"/>
  <c r="G6" i="4"/>
  <c r="H6" i="4"/>
  <c r="F6" i="4" s="1"/>
  <c r="D6" i="4" s="1"/>
  <c r="C7" i="4"/>
  <c r="E7" i="4"/>
  <c r="G7" i="4"/>
  <c r="H7" i="4"/>
  <c r="F7" i="4" s="1"/>
  <c r="D7" i="4" s="1"/>
  <c r="C8" i="4"/>
  <c r="E8" i="4"/>
  <c r="G8" i="4"/>
  <c r="H8" i="4"/>
  <c r="F8" i="4" s="1"/>
  <c r="D8" i="4" s="1"/>
  <c r="C9" i="4"/>
  <c r="E9" i="4"/>
  <c r="G9" i="4"/>
  <c r="H9" i="4"/>
  <c r="F9" i="4" s="1"/>
  <c r="D9" i="4" s="1"/>
  <c r="C10" i="4"/>
  <c r="E10" i="4"/>
  <c r="G10" i="4"/>
  <c r="H10" i="4"/>
  <c r="F10" i="4" s="1"/>
  <c r="D10" i="4" s="1"/>
  <c r="C11" i="4"/>
  <c r="E11" i="4"/>
  <c r="G11" i="4"/>
  <c r="H11" i="4"/>
  <c r="F11" i="4" s="1"/>
  <c r="D11" i="4" s="1"/>
  <c r="C12" i="4"/>
  <c r="E12" i="4"/>
  <c r="G12" i="4"/>
  <c r="H12" i="4"/>
  <c r="F12" i="4" s="1"/>
  <c r="D12" i="4" s="1"/>
  <c r="C13" i="4"/>
  <c r="E13" i="4"/>
  <c r="G13" i="4"/>
  <c r="H13" i="4"/>
  <c r="F13" i="4" s="1"/>
  <c r="D13" i="4" s="1"/>
  <c r="C14" i="4"/>
  <c r="E14" i="4"/>
  <c r="G14" i="4"/>
  <c r="H14" i="4"/>
  <c r="F14" i="4" s="1"/>
  <c r="D14" i="4" s="1"/>
  <c r="C15" i="4"/>
  <c r="E15" i="4"/>
  <c r="G15" i="4"/>
  <c r="H15" i="4"/>
  <c r="F15" i="4" s="1"/>
  <c r="D15" i="4" s="1"/>
  <c r="C16" i="4"/>
  <c r="E16" i="4"/>
  <c r="G16" i="4"/>
  <c r="H16" i="4"/>
  <c r="F16" i="4" s="1"/>
  <c r="D16" i="4" s="1"/>
  <c r="C17" i="4"/>
  <c r="E17" i="4"/>
  <c r="G17" i="4"/>
  <c r="H17" i="4"/>
  <c r="F17" i="4" s="1"/>
  <c r="D17" i="4" s="1"/>
  <c r="C18" i="4"/>
  <c r="E18" i="4"/>
  <c r="G18" i="4"/>
  <c r="H18" i="4"/>
  <c r="F18" i="4" s="1"/>
  <c r="D18" i="4" s="1"/>
  <c r="C19" i="4"/>
  <c r="E19" i="4"/>
  <c r="G19" i="4"/>
  <c r="H19" i="4"/>
  <c r="F19" i="4" s="1"/>
  <c r="D19" i="4" s="1"/>
  <c r="C20" i="4"/>
  <c r="E20" i="4"/>
  <c r="G20" i="4"/>
  <c r="H20" i="4"/>
  <c r="F20" i="4" s="1"/>
  <c r="D20" i="4" s="1"/>
  <c r="C21" i="4"/>
  <c r="E21" i="4"/>
  <c r="G21" i="4"/>
  <c r="H21" i="4"/>
  <c r="F21" i="4" s="1"/>
  <c r="D21" i="4" s="1"/>
  <c r="C22" i="4"/>
  <c r="E22" i="4"/>
  <c r="G22" i="4"/>
  <c r="H22" i="4"/>
  <c r="F22" i="4" s="1"/>
  <c r="D22" i="4" s="1"/>
  <c r="C23" i="4"/>
  <c r="E23" i="4"/>
  <c r="G23" i="4"/>
  <c r="H23" i="4"/>
  <c r="F23" i="4" s="1"/>
  <c r="D23" i="4" s="1"/>
  <c r="C24" i="4"/>
  <c r="E24" i="4"/>
  <c r="G24" i="4"/>
  <c r="H24" i="4"/>
  <c r="F24" i="4" s="1"/>
  <c r="D24" i="4" s="1"/>
  <c r="C25" i="4"/>
  <c r="E25" i="4"/>
  <c r="G25" i="4"/>
  <c r="H25" i="4"/>
  <c r="F25" i="4" s="1"/>
  <c r="D25" i="4" s="1"/>
  <c r="C26" i="4"/>
  <c r="E26" i="4"/>
  <c r="G26" i="4"/>
  <c r="H26" i="4"/>
  <c r="F26" i="4" s="1"/>
  <c r="D26" i="4" s="1"/>
  <c r="C27" i="4"/>
  <c r="E27" i="4"/>
  <c r="G27" i="4"/>
  <c r="H27" i="4"/>
  <c r="F27" i="4" s="1"/>
  <c r="D27" i="4" s="1"/>
  <c r="H2" i="4"/>
  <c r="F2" i="4" s="1"/>
  <c r="D2" i="4" s="1"/>
  <c r="E28" i="1"/>
  <c r="C28" i="1" s="1"/>
  <c r="E29" i="1"/>
  <c r="C29" i="1" s="1"/>
  <c r="E30" i="1"/>
  <c r="C30" i="1" s="1"/>
  <c r="E39" i="1"/>
  <c r="C39" i="1" s="1"/>
  <c r="E40" i="1"/>
  <c r="C40" i="1" s="1"/>
  <c r="E42" i="1"/>
  <c r="C42" i="1" s="1"/>
  <c r="E43" i="1"/>
  <c r="C43" i="1" s="1"/>
  <c r="E58" i="1"/>
  <c r="C58" i="1" s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D18" i="1" s="1"/>
  <c r="H19" i="1"/>
  <c r="H20" i="1"/>
  <c r="D20" i="1" s="1"/>
  <c r="H21" i="1"/>
  <c r="H22" i="1"/>
  <c r="H23" i="1"/>
  <c r="H24" i="1"/>
  <c r="H25" i="1"/>
  <c r="H26" i="1"/>
  <c r="H27" i="1"/>
  <c r="H28" i="1"/>
  <c r="H29" i="1"/>
  <c r="H30" i="1"/>
  <c r="H31" i="1"/>
  <c r="D31" i="1" s="1"/>
  <c r="H32" i="1"/>
  <c r="H33" i="1"/>
  <c r="D33" i="1" s="1"/>
  <c r="H34" i="1"/>
  <c r="D34" i="1" s="1"/>
  <c r="H35" i="1"/>
  <c r="H36" i="1"/>
  <c r="H37" i="1"/>
  <c r="H38" i="1"/>
  <c r="H39" i="1"/>
  <c r="H40" i="1"/>
  <c r="H41" i="1"/>
  <c r="H42" i="1"/>
  <c r="H43" i="1"/>
  <c r="H44" i="1"/>
  <c r="H45" i="1"/>
  <c r="D45" i="1" s="1"/>
  <c r="H46" i="1"/>
  <c r="D46" i="1" s="1"/>
  <c r="H47" i="1"/>
  <c r="H48" i="1"/>
  <c r="D48" i="1" s="1"/>
  <c r="H49" i="1"/>
  <c r="H50" i="1"/>
  <c r="H51" i="1"/>
  <c r="H52" i="1"/>
  <c r="H53" i="1"/>
  <c r="H54" i="1"/>
  <c r="H55" i="1"/>
  <c r="H56" i="1"/>
  <c r="H57" i="1"/>
  <c r="H58" i="1"/>
  <c r="H59" i="1"/>
  <c r="D59" i="1" s="1"/>
  <c r="H60" i="1"/>
  <c r="D60" i="1" s="1"/>
  <c r="H61" i="1"/>
  <c r="D61" i="1" s="1"/>
  <c r="H62" i="1"/>
  <c r="H63" i="1"/>
  <c r="H6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24" i="1" s="1"/>
  <c r="F25" i="1"/>
  <c r="F26" i="1"/>
  <c r="D26" i="1" s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D40" i="1" s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D54" i="1" s="1"/>
  <c r="F55" i="1"/>
  <c r="F56" i="1"/>
  <c r="F57" i="1"/>
  <c r="F58" i="1"/>
  <c r="F59" i="1"/>
  <c r="F60" i="1"/>
  <c r="F61" i="1"/>
  <c r="F62" i="1"/>
  <c r="F63" i="1"/>
  <c r="F64" i="1"/>
  <c r="C2" i="4"/>
  <c r="E2" i="4"/>
  <c r="G2" i="4"/>
  <c r="D17" i="1"/>
  <c r="G14" i="1"/>
  <c r="E14" i="1" s="1"/>
  <c r="C14" i="1" s="1"/>
  <c r="G15" i="1"/>
  <c r="E15" i="1" s="1"/>
  <c r="C15" i="1" s="1"/>
  <c r="G16" i="1"/>
  <c r="E16" i="1" s="1"/>
  <c r="C16" i="1" s="1"/>
  <c r="G17" i="1"/>
  <c r="E17" i="1" s="1"/>
  <c r="C17" i="1" s="1"/>
  <c r="G18" i="1"/>
  <c r="E18" i="1" s="1"/>
  <c r="C18" i="1" s="1"/>
  <c r="G19" i="1"/>
  <c r="E19" i="1" s="1"/>
  <c r="C19" i="1" s="1"/>
  <c r="G20" i="1"/>
  <c r="E20" i="1" s="1"/>
  <c r="C20" i="1" s="1"/>
  <c r="G21" i="1"/>
  <c r="E21" i="1" s="1"/>
  <c r="C21" i="1" s="1"/>
  <c r="G22" i="1"/>
  <c r="E22" i="1" s="1"/>
  <c r="C22" i="1" s="1"/>
  <c r="G23" i="1"/>
  <c r="E23" i="1" s="1"/>
  <c r="C23" i="1" s="1"/>
  <c r="G24" i="1"/>
  <c r="E24" i="1" s="1"/>
  <c r="C24" i="1" s="1"/>
  <c r="G25" i="1"/>
  <c r="E25" i="1" s="1"/>
  <c r="C25" i="1" s="1"/>
  <c r="G26" i="1"/>
  <c r="E26" i="1" s="1"/>
  <c r="C26" i="1" s="1"/>
  <c r="G27" i="1"/>
  <c r="E27" i="1" s="1"/>
  <c r="G28" i="1"/>
  <c r="G29" i="1"/>
  <c r="G30" i="1"/>
  <c r="G31" i="1"/>
  <c r="E31" i="1" s="1"/>
  <c r="C31" i="1" s="1"/>
  <c r="G32" i="1"/>
  <c r="E32" i="1" s="1"/>
  <c r="C32" i="1" s="1"/>
  <c r="G33" i="1"/>
  <c r="E33" i="1" s="1"/>
  <c r="C33" i="1" s="1"/>
  <c r="G34" i="1"/>
  <c r="E34" i="1" s="1"/>
  <c r="C34" i="1" s="1"/>
  <c r="G35" i="1"/>
  <c r="E35" i="1" s="1"/>
  <c r="C35" i="1" s="1"/>
  <c r="G36" i="1"/>
  <c r="E36" i="1" s="1"/>
  <c r="C36" i="1" s="1"/>
  <c r="G37" i="1"/>
  <c r="E37" i="1" s="1"/>
  <c r="C37" i="1" s="1"/>
  <c r="G38" i="1"/>
  <c r="E38" i="1" s="1"/>
  <c r="C38" i="1" s="1"/>
  <c r="G39" i="1"/>
  <c r="G40" i="1"/>
  <c r="G41" i="1"/>
  <c r="E41" i="1" s="1"/>
  <c r="G42" i="1"/>
  <c r="G43" i="1"/>
  <c r="G44" i="1"/>
  <c r="E44" i="1" s="1"/>
  <c r="C44" i="1" s="1"/>
  <c r="G45" i="1"/>
  <c r="E45" i="1" s="1"/>
  <c r="C45" i="1" s="1"/>
  <c r="G46" i="1"/>
  <c r="E46" i="1" s="1"/>
  <c r="C46" i="1" s="1"/>
  <c r="G47" i="1"/>
  <c r="E47" i="1" s="1"/>
  <c r="C47" i="1" s="1"/>
  <c r="G48" i="1"/>
  <c r="E48" i="1" s="1"/>
  <c r="C48" i="1" s="1"/>
  <c r="G49" i="1"/>
  <c r="E49" i="1" s="1"/>
  <c r="C49" i="1" s="1"/>
  <c r="G50" i="1"/>
  <c r="E50" i="1" s="1"/>
  <c r="C50" i="1" s="1"/>
  <c r="G51" i="1"/>
  <c r="E51" i="1" s="1"/>
  <c r="C51" i="1" s="1"/>
  <c r="G52" i="1"/>
  <c r="E52" i="1" s="1"/>
  <c r="C52" i="1" s="1"/>
  <c r="G53" i="1"/>
  <c r="E53" i="1" s="1"/>
  <c r="C53" i="1" s="1"/>
  <c r="G54" i="1"/>
  <c r="E54" i="1" s="1"/>
  <c r="C54" i="1" s="1"/>
  <c r="G55" i="1"/>
  <c r="E55" i="1" s="1"/>
  <c r="G56" i="1"/>
  <c r="E56" i="1" s="1"/>
  <c r="C56" i="1" s="1"/>
  <c r="G57" i="1"/>
  <c r="E57" i="1" s="1"/>
  <c r="C57" i="1" s="1"/>
  <c r="G58" i="1"/>
  <c r="G59" i="1"/>
  <c r="E59" i="1" s="1"/>
  <c r="C59" i="1" s="1"/>
  <c r="G60" i="1"/>
  <c r="E60" i="1" s="1"/>
  <c r="C60" i="1" s="1"/>
  <c r="G61" i="1"/>
  <c r="E61" i="1" s="1"/>
  <c r="C61" i="1" s="1"/>
  <c r="G62" i="1"/>
  <c r="E62" i="1" s="1"/>
  <c r="C62" i="1" s="1"/>
  <c r="G63" i="1"/>
  <c r="E63" i="1" s="1"/>
  <c r="C63" i="1" s="1"/>
  <c r="G64" i="1"/>
  <c r="E64" i="1" s="1"/>
  <c r="C64" i="1" s="1"/>
  <c r="G3" i="1"/>
  <c r="E3" i="1" s="1"/>
  <c r="G4" i="1"/>
  <c r="E4" i="1" s="1"/>
  <c r="G5" i="1"/>
  <c r="E5" i="1" s="1"/>
  <c r="C5" i="1" s="1"/>
  <c r="G6" i="1"/>
  <c r="E6" i="1" s="1"/>
  <c r="G7" i="1"/>
  <c r="E7" i="1" s="1"/>
  <c r="G8" i="1"/>
  <c r="E8" i="1" s="1"/>
  <c r="G9" i="1"/>
  <c r="E9" i="1" s="1"/>
  <c r="G10" i="1"/>
  <c r="E10" i="1" s="1"/>
  <c r="G11" i="1"/>
  <c r="E11" i="1" s="1"/>
  <c r="G12" i="1"/>
  <c r="E12" i="1" s="1"/>
  <c r="G13" i="1"/>
  <c r="E13" i="1" s="1"/>
  <c r="G2" i="1"/>
  <c r="E2" i="1" s="1"/>
  <c r="D62" i="4" l="1"/>
  <c r="D47" i="1"/>
  <c r="D19" i="1"/>
  <c r="D22" i="1"/>
  <c r="C55" i="1"/>
  <c r="D36" i="1"/>
  <c r="D63" i="1"/>
  <c r="D49" i="1"/>
  <c r="D35" i="1"/>
  <c r="D21" i="1"/>
  <c r="C41" i="1"/>
  <c r="D62" i="1"/>
  <c r="D50" i="1"/>
  <c r="D32" i="1"/>
  <c r="D25" i="1"/>
  <c r="C27" i="1"/>
  <c r="D64" i="1"/>
  <c r="D42" i="1"/>
  <c r="D14" i="1"/>
  <c r="D55" i="1"/>
  <c r="D41" i="1"/>
  <c r="D27" i="1"/>
  <c r="D58" i="1"/>
  <c r="D44" i="1"/>
  <c r="D30" i="1"/>
  <c r="D16" i="1"/>
  <c r="D57" i="1"/>
  <c r="D43" i="1"/>
  <c r="D29" i="1"/>
  <c r="D15" i="1"/>
  <c r="D53" i="1"/>
  <c r="D39" i="1"/>
  <c r="D56" i="1"/>
  <c r="D28" i="1"/>
  <c r="D52" i="1"/>
  <c r="D38" i="1"/>
  <c r="D51" i="1"/>
  <c r="D37" i="1"/>
  <c r="D23" i="1"/>
  <c r="D9" i="1" l="1"/>
  <c r="C9" i="1" l="1"/>
  <c r="C6" i="1"/>
  <c r="C8" i="1"/>
  <c r="C2" i="1" l="1"/>
  <c r="C3" i="1"/>
  <c r="C4" i="1"/>
  <c r="C7" i="1"/>
  <c r="C10" i="1"/>
  <c r="C11" i="1"/>
  <c r="C12" i="1"/>
  <c r="C13" i="1"/>
  <c r="D3" i="1" l="1"/>
  <c r="D4" i="1"/>
  <c r="D5" i="1"/>
  <c r="D6" i="1"/>
  <c r="D7" i="1"/>
  <c r="D8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<sst xmlns="http://schemas.openxmlformats.org/spreadsheetml/2006/main" count="3465" uniqueCount="695">
  <si>
    <t>EMP4</t>
  </si>
  <si>
    <t>Coopers Bank</t>
  </si>
  <si>
    <t>Cleveland Street/ Old Dock</t>
  </si>
  <si>
    <t>Shaw Road</t>
  </si>
  <si>
    <t>King William Street</t>
  </si>
  <si>
    <t>Platts Road</t>
  </si>
  <si>
    <t>Moor Street Albion Works</t>
  </si>
  <si>
    <t>Victoria Road</t>
  </si>
  <si>
    <t>Lyde Green</t>
  </si>
  <si>
    <t>Rufford Road (South)</t>
  </si>
  <si>
    <t>Lodgefield Road</t>
  </si>
  <si>
    <t>Mill Race Lane, Stourbridge (part)</t>
  </si>
  <si>
    <t>Jews Lane</t>
  </si>
  <si>
    <t>Deepdale Lane</t>
  </si>
  <si>
    <t>Moor Street Industrial Estate</t>
  </si>
  <si>
    <t>Land South of Brettell Lane, Brierley Hill</t>
  </si>
  <si>
    <t>Hall Street, Dudley</t>
  </si>
  <si>
    <t>Oak Street Trading Estate, Quarry Bank</t>
  </si>
  <si>
    <t>EMP4-SC</t>
  </si>
  <si>
    <t>Old Bush Trading Estate</t>
  </si>
  <si>
    <t>EMP4 - small</t>
  </si>
  <si>
    <t>Bumble Hole</t>
  </si>
  <si>
    <t>Halesowen Road</t>
  </si>
  <si>
    <t>Northfield Road</t>
  </si>
  <si>
    <t>Quarry Road, Netherton</t>
  </si>
  <si>
    <t>Eagle Trading Estate</t>
  </si>
  <si>
    <t>Pensnett Road (Servosteel)</t>
  </si>
  <si>
    <t>Blowers Green Crescent (Dawsons Timber)</t>
  </si>
  <si>
    <t>Stourvale Trading Estate, Banners Lane, Cradley</t>
  </si>
  <si>
    <t>Sandvik (east), Manor Way, Halesowen</t>
  </si>
  <si>
    <t>Land North of Brettell Lane</t>
  </si>
  <si>
    <t>Prospect Row (south)</t>
  </si>
  <si>
    <t>Yardley Works</t>
  </si>
  <si>
    <t>Providence Street and Conyers, Lye</t>
  </si>
  <si>
    <t>West of Engine Lane, north of the railway, Lye</t>
  </si>
  <si>
    <t>Land off Engine Lane, Lye (south of railway)</t>
  </si>
  <si>
    <t>East of Engine Lane, North of Railway</t>
  </si>
  <si>
    <t>East of Engine Lane, South of the Railway</t>
  </si>
  <si>
    <t>Land at Anchor Hill, Delph Road</t>
  </si>
  <si>
    <t>DLP H OS4</t>
  </si>
  <si>
    <t>Fountain House, Halesowen</t>
  </si>
  <si>
    <t>DLP H OS3</t>
  </si>
  <si>
    <t>Little Cornbow, Halesowen</t>
  </si>
  <si>
    <t>DLP H OS1</t>
  </si>
  <si>
    <t>Trinity Point, Halesowen</t>
  </si>
  <si>
    <t>DLP H OS2</t>
  </si>
  <si>
    <t>Link House and Pioneer House, Halesowen</t>
  </si>
  <si>
    <t>DLP S OS1</t>
  </si>
  <si>
    <t>North of Birmingham Street</t>
  </si>
  <si>
    <t>DLP D OS2</t>
  </si>
  <si>
    <t>Trident Centre/Upper High Street</t>
  </si>
  <si>
    <t>DLP D OS4</t>
  </si>
  <si>
    <t>Abberley Street/King Street</t>
  </si>
  <si>
    <t>DLP D OS3</t>
  </si>
  <si>
    <t>Upper High Street/King Street</t>
  </si>
  <si>
    <t>DLP S OS3</t>
  </si>
  <si>
    <t>Rye Market</t>
  </si>
  <si>
    <t>DLP S OS2</t>
  </si>
  <si>
    <t>Mill Race Lane</t>
  </si>
  <si>
    <t>DLP H OS5</t>
  </si>
  <si>
    <t>Pool Road Car Park</t>
  </si>
  <si>
    <t>DLP BH OS1</t>
  </si>
  <si>
    <t>Brierley Hill Civic Core</t>
  </si>
  <si>
    <t>DLP BH OS2</t>
  </si>
  <si>
    <t>The Waterfront East Entertainment Zone</t>
  </si>
  <si>
    <t>DLP BH OS3</t>
  </si>
  <si>
    <t>The Venture Way Health and Education Zone</t>
  </si>
  <si>
    <t>DLP D OS1</t>
  </si>
  <si>
    <t>Tower Street/Castle Street</t>
  </si>
  <si>
    <t>DLP D H5</t>
  </si>
  <si>
    <t>200a Wolverhampton Street</t>
  </si>
  <si>
    <t>DLP S H6</t>
  </si>
  <si>
    <t>36-42 Market Street, Stourbridge</t>
  </si>
  <si>
    <t>DLP S H3</t>
  </si>
  <si>
    <t>64-67 High Street, Stourbridge</t>
  </si>
  <si>
    <t>Appleyard</t>
  </si>
  <si>
    <t>DLP H013</t>
  </si>
  <si>
    <t>Balds Lane, Lye</t>
  </si>
  <si>
    <t>DLP H047</t>
  </si>
  <si>
    <t>Baptist End Road</t>
  </si>
  <si>
    <t>DLP H031</t>
  </si>
  <si>
    <t>Birmingham New Road</t>
  </si>
  <si>
    <t>DLP H007</t>
  </si>
  <si>
    <t>Bourne Street</t>
  </si>
  <si>
    <t>DLP S H1</t>
  </si>
  <si>
    <t>Bradley Road (East), Stourbridge</t>
  </si>
  <si>
    <t>DLP S H2</t>
  </si>
  <si>
    <t>Bradley Road (West)</t>
  </si>
  <si>
    <t>DLP H036</t>
  </si>
  <si>
    <t>Brockmoor Foundry (North)</t>
  </si>
  <si>
    <t>DLP D H2</t>
  </si>
  <si>
    <t>BT Telephone Exchange</t>
  </si>
  <si>
    <t>DLP H018</t>
  </si>
  <si>
    <t>Bull Street</t>
  </si>
  <si>
    <t>DLP H004</t>
  </si>
  <si>
    <t>Caledonia Sewage Works</t>
  </si>
  <si>
    <t>DLP BH H003</t>
  </si>
  <si>
    <t>Canal Walk South (Referred to as Mill St)</t>
  </si>
  <si>
    <t>DLP BH H007</t>
  </si>
  <si>
    <t>Car park at Oak Court, Brierley Hill</t>
  </si>
  <si>
    <t>DLP H061</t>
  </si>
  <si>
    <t>Church Road, Netherton</t>
  </si>
  <si>
    <t>DLP H005</t>
  </si>
  <si>
    <t>Clinic Drive Lye</t>
  </si>
  <si>
    <t>DLP H001</t>
  </si>
  <si>
    <t>Cookley Works, Leys Road, Brockmoor, Brierley Hill</t>
  </si>
  <si>
    <t>Coopers Bank Road</t>
  </si>
  <si>
    <t>DLP H052</t>
  </si>
  <si>
    <t>Derelict Building opposite 206-218 Moor Street, Brierley Hill</t>
  </si>
  <si>
    <t>DLP D H3</t>
  </si>
  <si>
    <t>Dudley College- Wolverhampton Street Car Park</t>
  </si>
  <si>
    <t>DLP D H6</t>
  </si>
  <si>
    <t>Ednam House, 1 Ednam Road</t>
  </si>
  <si>
    <t>DLP H056</t>
  </si>
  <si>
    <t>Fiddlers Arms, 16 Straits Road</t>
  </si>
  <si>
    <t>DLP H027</t>
  </si>
  <si>
    <t>Former Factory Site, Park Lane, Cradley</t>
  </si>
  <si>
    <t>DLP H030</t>
  </si>
  <si>
    <t>Former Ibstock Works</t>
  </si>
  <si>
    <t>DLP H028</t>
  </si>
  <si>
    <t>Former MEB Headquarters, Mucklow Hill</t>
  </si>
  <si>
    <t>DLP H046</t>
  </si>
  <si>
    <t>Former New Hawne Colliery, Hayseech Road, Halesowen</t>
  </si>
  <si>
    <t>DLP H054</t>
  </si>
  <si>
    <t>Former Recyling Centre, Moor Street</t>
  </si>
  <si>
    <t>DLP H H2</t>
  </si>
  <si>
    <t>Halesowen Police Station</t>
  </si>
  <si>
    <t>DLP H041</t>
  </si>
  <si>
    <t>Hampshire House, 434 High Street, Kingswinford</t>
  </si>
  <si>
    <t>DLP BH H006</t>
  </si>
  <si>
    <t>Harts Hill</t>
  </si>
  <si>
    <t>Harts Hill, Brierley Hill (vacant land)</t>
  </si>
  <si>
    <t>DLP H024</t>
  </si>
  <si>
    <t>Hays Lane, Stour Vale Road</t>
  </si>
  <si>
    <t>DLP H060</t>
  </si>
  <si>
    <t>Holloway Street West, Gornal</t>
  </si>
  <si>
    <t>DLP H023</t>
  </si>
  <si>
    <t>Industrial land at Marriott Road and Cradley Road</t>
  </si>
  <si>
    <t>DLP KQ H1</t>
  </si>
  <si>
    <t>Ketley Quarry, Dudley Road, Kingswinford</t>
  </si>
  <si>
    <t>DLP D PS1</t>
  </si>
  <si>
    <t>King Street/Flood Street</t>
  </si>
  <si>
    <t>DLP H008</t>
  </si>
  <si>
    <t>Land adj. To 49 Highfields Road</t>
  </si>
  <si>
    <t>DLP H026</t>
  </si>
  <si>
    <t>Land Adj.Rear 84-86 Lyde Green, Halesowen</t>
  </si>
  <si>
    <t>DLP H040</t>
  </si>
  <si>
    <t>Land adjacent 32 Whitegates Road, Coseley</t>
  </si>
  <si>
    <t>DLP H051</t>
  </si>
  <si>
    <t>Land adjacent to Nuttalls</t>
  </si>
  <si>
    <t>DLP H044</t>
  </si>
  <si>
    <t>Land adjacent to Pear Tree Lane, Coseley</t>
  </si>
  <si>
    <t>DLP BH H009</t>
  </si>
  <si>
    <t>Land at Bell Street and High Street</t>
  </si>
  <si>
    <t>DLP H025</t>
  </si>
  <si>
    <t>Land at Blowers Green Road, Dudley</t>
  </si>
  <si>
    <t>DLP H016</t>
  </si>
  <si>
    <t>Land at corner of Saltwells Road and Halesowen Road, Netherton</t>
  </si>
  <si>
    <t>DLP H043</t>
  </si>
  <si>
    <t>Land at Corporation Road and Cavell Road, Dudley</t>
  </si>
  <si>
    <t>DLP H059</t>
  </si>
  <si>
    <t>Land at Highfields Road, Coseley</t>
  </si>
  <si>
    <t>DLP BH H001</t>
  </si>
  <si>
    <t>Land at Moor Street</t>
  </si>
  <si>
    <t>DLP H058</t>
  </si>
  <si>
    <t>Land at Norton Crescent</t>
  </si>
  <si>
    <t>DLP H002</t>
  </si>
  <si>
    <t>Land at Old Wharf Road, Stourbridge</t>
  </si>
  <si>
    <t>DLP H010</t>
  </si>
  <si>
    <t>Land at Plant Street, Mill Street and Bridge Street, Wordsley</t>
  </si>
  <si>
    <t>DLP BH PS1</t>
  </si>
  <si>
    <t>Land at Waterfront Way and Level Street</t>
  </si>
  <si>
    <t>DLP H037</t>
  </si>
  <si>
    <t>Land between Heath Road and Copse Road, Netherton</t>
  </si>
  <si>
    <t>DLP H053</t>
  </si>
  <si>
    <t>Land off Lower Valley Road, Wordsley</t>
  </si>
  <si>
    <t>DLP H006</t>
  </si>
  <si>
    <t>Land off Ruiton St/ Colwall Rd Gornal</t>
  </si>
  <si>
    <t>DLP H017</t>
  </si>
  <si>
    <t>Land off Thorns Road, Lye (North)</t>
  </si>
  <si>
    <t>DLP H042</t>
  </si>
  <si>
    <t>Land rear of 294 to 364 Stourbridge Road, Halesowen</t>
  </si>
  <si>
    <t>DLP H038</t>
  </si>
  <si>
    <t>Land rear of Salcombe Grove, Coseley</t>
  </si>
  <si>
    <t>DLP H039</t>
  </si>
  <si>
    <t>Land rear of Two Gates Lane, Cradley</t>
  </si>
  <si>
    <t>DLP BH H004</t>
  </si>
  <si>
    <t>Level Street/Old Bush Street</t>
  </si>
  <si>
    <t>DLP H011</t>
  </si>
  <si>
    <t>Leys Road/Moor Street, Brierley Hill</t>
  </si>
  <si>
    <t>DLP H003</t>
  </si>
  <si>
    <t>Long Lane/Maltmill Lane, Shell Corner</t>
  </si>
  <si>
    <t>DLP H068</t>
  </si>
  <si>
    <t>Lower Valley Road</t>
  </si>
  <si>
    <t>DLP H015</t>
  </si>
  <si>
    <t>Lyde Green / Cradley Road, Cradley</t>
  </si>
  <si>
    <t>DLP H034</t>
  </si>
  <si>
    <t>Marriott Road</t>
  </si>
  <si>
    <t>Moor Street Freight Depot</t>
  </si>
  <si>
    <t>DLP H050</t>
  </si>
  <si>
    <t>National Works, Hall Street, Dudley</t>
  </si>
  <si>
    <t>DLP H033</t>
  </si>
  <si>
    <t>North Street Industrial Estate</t>
  </si>
  <si>
    <t>DLP BH H008</t>
  </si>
  <si>
    <t>Old Carriage Works, Mill Street</t>
  </si>
  <si>
    <t>DLP H032</t>
  </si>
  <si>
    <t>Old Dock, Dudley</t>
  </si>
  <si>
    <t>DLP H057</t>
  </si>
  <si>
    <t>Pens Meadow, Ridge Hill</t>
  </si>
  <si>
    <t>DLP S H4</t>
  </si>
  <si>
    <t>Peugeot Garage, Hagley Road</t>
  </si>
  <si>
    <t>DLP H012</t>
  </si>
  <si>
    <t>Quantum Works, Enville Street, Stourbridge</t>
  </si>
  <si>
    <t>DLP D H1</t>
  </si>
  <si>
    <t>Regent House</t>
  </si>
  <si>
    <t>DLP H022</t>
  </si>
  <si>
    <t>Ridge Hill</t>
  </si>
  <si>
    <t>DLP D H4</t>
  </si>
  <si>
    <t>Royal Mail Sorting Office</t>
  </si>
  <si>
    <t>DLP H014</t>
  </si>
  <si>
    <t>Rufford Road, Stourbridge</t>
  </si>
  <si>
    <t>DLP H062</t>
  </si>
  <si>
    <t>Saltwells EDC</t>
  </si>
  <si>
    <t>DLP H048</t>
  </si>
  <si>
    <t>Sandvik, Halesowen</t>
  </si>
  <si>
    <t>DLP H020</t>
  </si>
  <si>
    <t>Shaw Road/New Road, Dudley</t>
  </si>
  <si>
    <t>DLP H049</t>
  </si>
  <si>
    <t>Site at Wellington Road and Dock Lane</t>
  </si>
  <si>
    <t>DLP H009</t>
  </si>
  <si>
    <t>Springfield Works, Pearson Street, Lye</t>
  </si>
  <si>
    <t>DLP H019</t>
  </si>
  <si>
    <t>St Marks House, Brook Street</t>
  </si>
  <si>
    <t>DLP H045</t>
  </si>
  <si>
    <t>St Peter's Road, Netherton</t>
  </si>
  <si>
    <t>DLP BH PS2</t>
  </si>
  <si>
    <t>The Embankment/Daniels Land</t>
  </si>
  <si>
    <t>The Mere Education Centre</t>
  </si>
  <si>
    <t>DLP H021</t>
  </si>
  <si>
    <t>The Straits, Lower Gornal</t>
  </si>
  <si>
    <t>DLP D H7</t>
  </si>
  <si>
    <t>Tipton Road- Land adjacent to Black Country Museum</t>
  </si>
  <si>
    <t>DLP S H5</t>
  </si>
  <si>
    <t>Titan Works, Old Wharf Road</t>
  </si>
  <si>
    <t>DLP D PS2</t>
  </si>
  <si>
    <t>Trindle Road/Hall Street/Birdcage Walk</t>
  </si>
  <si>
    <t>DLP S H7</t>
  </si>
  <si>
    <t>Tudor Daries</t>
  </si>
  <si>
    <t>DLP H055</t>
  </si>
  <si>
    <t>Vacant land at Darkhouse Lane</t>
  </si>
  <si>
    <t>DLP H035</t>
  </si>
  <si>
    <t>VB Old Wharf Road</t>
  </si>
  <si>
    <t>DLP BH H002</t>
  </si>
  <si>
    <t>Waterfront Way West</t>
  </si>
  <si>
    <t>DLP H H1</t>
  </si>
  <si>
    <t>Will Thorne House</t>
  </si>
  <si>
    <t>Woodside Centre</t>
  </si>
  <si>
    <t>DLPE07</t>
  </si>
  <si>
    <t>Bean Road, Coseley</t>
  </si>
  <si>
    <t>Bradley Road, Stourbridge</t>
  </si>
  <si>
    <t>DLPE01</t>
  </si>
  <si>
    <t>Fountain Lane</t>
  </si>
  <si>
    <t>DLPE14</t>
  </si>
  <si>
    <t>Gibbons Industrial Park, Pensnett</t>
  </si>
  <si>
    <t>DLPE16</t>
  </si>
  <si>
    <t>Grazebrook Park, Blackbrook Valley</t>
  </si>
  <si>
    <t>DLPE11</t>
  </si>
  <si>
    <t>Hardstanding area to south, Silver End Trading Estate</t>
  </si>
  <si>
    <t>DLPE04</t>
  </si>
  <si>
    <t>Hillcrest Business Park, New Road, Dudley</t>
  </si>
  <si>
    <t>DLPE15</t>
  </si>
  <si>
    <t>Hulbert Drive, Blackbrook Valley</t>
  </si>
  <si>
    <t>DLPE10</t>
  </si>
  <si>
    <t>Land adjacent to railway, Pedmore Road (Blackbrook Salvage)</t>
  </si>
  <si>
    <t>DLPE09</t>
  </si>
  <si>
    <t>Land off Amber Way, Coombeswood Industrial Park</t>
  </si>
  <si>
    <t>DLPE12</t>
  </si>
  <si>
    <t>Land off Timmis Road, Lye</t>
  </si>
  <si>
    <t>DLPE05</t>
  </si>
  <si>
    <t>Narrowboat Way</t>
  </si>
  <si>
    <t>DLPE06</t>
  </si>
  <si>
    <t>Steelpark Road, Halesowen</t>
  </si>
  <si>
    <t>DLPE03</t>
  </si>
  <si>
    <t>Tansey Green Road (south)</t>
  </si>
  <si>
    <t>DLPE08</t>
  </si>
  <si>
    <t>Westminister Industrial Estate, Cradley Road, Netherton</t>
  </si>
  <si>
    <t>DLP GT001</t>
  </si>
  <si>
    <t>Delph Lane</t>
  </si>
  <si>
    <t>DLP GT002</t>
  </si>
  <si>
    <t>Holbeache Lane, Wall Heath</t>
  </si>
  <si>
    <t>DLP GT003</t>
  </si>
  <si>
    <t>Dudley Road, Lye</t>
  </si>
  <si>
    <t>DLP GT004</t>
  </si>
  <si>
    <t>Smithy Lane</t>
  </si>
  <si>
    <t>DLP GT005</t>
  </si>
  <si>
    <t>Oak Lane</t>
  </si>
  <si>
    <t>DLP GT006</t>
  </si>
  <si>
    <t>Saltbrook Scrapyard, Saltbrook Road, Halesowen</t>
  </si>
  <si>
    <t>Site_Name</t>
  </si>
  <si>
    <t>DLP ID</t>
  </si>
  <si>
    <t>Capacity</t>
  </si>
  <si>
    <t>Site_type</t>
  </si>
  <si>
    <t>SiteNameAd</t>
  </si>
  <si>
    <t>SiteAreaHa</t>
  </si>
  <si>
    <t>Proposed_B</t>
  </si>
  <si>
    <t>Area</t>
  </si>
  <si>
    <t>Town Centr</t>
  </si>
  <si>
    <t>Site area</t>
  </si>
  <si>
    <t>Area (ha)</t>
  </si>
  <si>
    <t>New Housing site</t>
  </si>
  <si>
    <t>New Housing Site</t>
  </si>
  <si>
    <t>Carry Forward</t>
  </si>
  <si>
    <t>Strategic Centre</t>
  </si>
  <si>
    <t>Other Centre</t>
  </si>
  <si>
    <t>15 TBC</t>
  </si>
  <si>
    <t>19 TBC</t>
  </si>
  <si>
    <t>Halesowen</t>
  </si>
  <si>
    <t>Stourbridge</t>
  </si>
  <si>
    <t>Dudley</t>
  </si>
  <si>
    <t>Brierley Hill</t>
  </si>
  <si>
    <t>Area hecta</t>
  </si>
  <si>
    <t>DLP H063</t>
  </si>
  <si>
    <t>DLP H064</t>
  </si>
  <si>
    <t>DLP H065</t>
  </si>
  <si>
    <t>DLP H066</t>
  </si>
  <si>
    <t>EMP4 - smal</t>
  </si>
  <si>
    <t>EMP1</t>
  </si>
  <si>
    <t>DLP S H1/H2</t>
  </si>
  <si>
    <t>No change - The site is not at risk of fluvial flooding in the previous or updated FMfP.</t>
  </si>
  <si>
    <t>Comments</t>
  </si>
  <si>
    <t>Previous FZ1
(% extent)</t>
  </si>
  <si>
    <t>New (NaFRA2) FZ1
(% extent)</t>
  </si>
  <si>
    <t>Previous FZ2
(% extent)</t>
  </si>
  <si>
    <t>New (NaFRA2) FZ2
(% extent)</t>
  </si>
  <si>
    <t>Previous FZ3
(% extent)</t>
  </si>
  <si>
    <t>New (NaFRA2) FZ3
(% extent)</t>
  </si>
  <si>
    <t>Previous 0.1% AEP (% extent)</t>
  </si>
  <si>
    <t>New (NaFRA2) 0.1% AEP
(% extent)</t>
  </si>
  <si>
    <t>Previous 1% AEP
(% extent)</t>
  </si>
  <si>
    <t>New (NaFRA2) 1% AEP
(% extent)</t>
  </si>
  <si>
    <t>Previous 3.3% AEP
(% extent)</t>
  </si>
  <si>
    <t>New (NaFRA2) 3.3% AEP
(% extent)</t>
  </si>
  <si>
    <t>layer</t>
  </si>
  <si>
    <t>Combined Housing Allocations mapping</t>
  </si>
  <si>
    <t>DLP Emp4 sites</t>
  </si>
  <si>
    <t>DLP Priority Sites</t>
  </si>
  <si>
    <t>Town Centre Opportunity Sites</t>
  </si>
  <si>
    <t>Key:</t>
  </si>
  <si>
    <t>X.XX</t>
  </si>
  <si>
    <t>Increase of more than 5%</t>
  </si>
  <si>
    <t>Increase of between 1% and 5%</t>
  </si>
  <si>
    <t>Decrease of between 1% and 5%</t>
  </si>
  <si>
    <t>Decrease of more than 5%</t>
  </si>
  <si>
    <t>SFRA_3B_area</t>
  </si>
  <si>
    <t>SFRA_3B_pc</t>
  </si>
  <si>
    <t>E7</t>
  </si>
  <si>
    <t>E6</t>
  </si>
  <si>
    <t>E22</t>
  </si>
  <si>
    <t>E25</t>
  </si>
  <si>
    <t>E23</t>
  </si>
  <si>
    <t>E17</t>
  </si>
  <si>
    <t>E14</t>
  </si>
  <si>
    <t>H21</t>
  </si>
  <si>
    <t>H17</t>
  </si>
  <si>
    <t>H23</t>
  </si>
  <si>
    <t>H1</t>
  </si>
  <si>
    <t>GT1</t>
  </si>
  <si>
    <t>Former Stowheath Centres, Stowheath Lane</t>
  </si>
  <si>
    <t>South of Oxford Street, Bilston</t>
  </si>
  <si>
    <t>Former Bushbury Reservoir, Showell Road</t>
  </si>
  <si>
    <t>Stratosphere Site, Wolverhampton Science Park</t>
  </si>
  <si>
    <t>Mammoth Drive, Wolverhampton Science Park</t>
  </si>
  <si>
    <t>Springvale Avenue</t>
  </si>
  <si>
    <t>South of Citadel Junction, Murdoch Road, Bilston</t>
  </si>
  <si>
    <t>Bilston Urban Village, Bath Street</t>
  </si>
  <si>
    <t>Former MEB Site, Major Street / Dixon Street</t>
  </si>
  <si>
    <t>Chillington Fields</t>
  </si>
  <si>
    <t>Bluebird Industrial Estate and site to rear, Park Lane</t>
  </si>
  <si>
    <t>St Marks Road, adjoining Sainsbury's</t>
  </si>
  <si>
    <t>City Centre West, Wolverhampton City Centre</t>
  </si>
  <si>
    <t>Cambridge Street Open Space, Canalside Quarter</t>
  </si>
  <si>
    <t>Crane foundry, Canalside South</t>
  </si>
  <si>
    <t>Mill Street Depot, Canalside Quarter</t>
  </si>
  <si>
    <t>Culwell Street Depot and adjoining land, Canalside Quarter</t>
  </si>
  <si>
    <t>Stafford Street / Cannock Road, Canalside Quarter</t>
  </si>
  <si>
    <t>Express &amp; Star Buildings, Castle St / Tower St</t>
  </si>
  <si>
    <t>Land at Grimstone St / Culwell St, Canalside Quarter</t>
  </si>
  <si>
    <t>Old Steam Mill and Sack Works, Corn Mill</t>
  </si>
  <si>
    <t>St George's Parade, Wolverhampton City Centre</t>
  </si>
  <si>
    <t>Westbury House, Westbury Street</t>
  </si>
  <si>
    <t>Fmr Beatties, Darlington Street</t>
  </si>
  <si>
    <t>Fmr Eye Infirmary, Chapel Ash</t>
  </si>
  <si>
    <t>Horseley Fields / Edward Vaughan Stamping Works / Union Mill, Canalside Quarter</t>
  </si>
  <si>
    <t>WOE3</t>
  </si>
  <si>
    <t>WOE2</t>
  </si>
  <si>
    <t>Rear of IMI Marstons, Wobaston Road</t>
  </si>
  <si>
    <t>WOE1</t>
  </si>
  <si>
    <t>Wolverhampton Business Park</t>
  </si>
  <si>
    <t>WOE7</t>
  </si>
  <si>
    <t>WOE6</t>
  </si>
  <si>
    <t>WOE13</t>
  </si>
  <si>
    <t>Land rear Keyline Builders, Neachells Lane / Noose Lane</t>
  </si>
  <si>
    <t>WOE22</t>
  </si>
  <si>
    <t>WOE25</t>
  </si>
  <si>
    <t>WOE8</t>
  </si>
  <si>
    <t>Cross Street North / Crown Street</t>
  </si>
  <si>
    <t>WOE23</t>
  </si>
  <si>
    <t>WOE16</t>
  </si>
  <si>
    <t>Hickman Avenue</t>
  </si>
  <si>
    <t>WOE24</t>
  </si>
  <si>
    <t>Dale Street, Bilston</t>
  </si>
  <si>
    <t>WOE4</t>
  </si>
  <si>
    <t>Former Strykers, Bushbury Lane</t>
  </si>
  <si>
    <t>WOE17</t>
  </si>
  <si>
    <t>WOE14</t>
  </si>
  <si>
    <t>WOE15</t>
  </si>
  <si>
    <t>Powerhouse, Commercial Road</t>
  </si>
  <si>
    <t>WOE21</t>
  </si>
  <si>
    <t>Rear of Spring Road</t>
  </si>
  <si>
    <t>WOE20</t>
  </si>
  <si>
    <t>South of Inverclyde Drive</t>
  </si>
  <si>
    <t>WOE18</t>
  </si>
  <si>
    <t>Millfields Road, Ettingshall</t>
  </si>
  <si>
    <t>WOE12</t>
  </si>
  <si>
    <t>Land at Neachells Lane</t>
  </si>
  <si>
    <t>H14</t>
  </si>
  <si>
    <t>Lane Street / Highfields Road, Bradley</t>
  </si>
  <si>
    <t>H20</t>
  </si>
  <si>
    <t>Former Rookery Lodge, Woodcross Lane</t>
  </si>
  <si>
    <t>H2</t>
  </si>
  <si>
    <t>Former G &amp; P Batteries Site, Grove Street, Heath Town</t>
  </si>
  <si>
    <t>H3</t>
  </si>
  <si>
    <t>East of Qualcast Road</t>
  </si>
  <si>
    <t>H4</t>
  </si>
  <si>
    <t>West of Qualcast Road</t>
  </si>
  <si>
    <t>H11</t>
  </si>
  <si>
    <t>Delta Trading Estate, Bilston Road</t>
  </si>
  <si>
    <t>H15</t>
  </si>
  <si>
    <t>Greenway Road, Bradley</t>
  </si>
  <si>
    <t>H12</t>
  </si>
  <si>
    <t>Land at Hall Street / The Orchard, Bilston Town Centre</t>
  </si>
  <si>
    <t>H10</t>
  </si>
  <si>
    <t>Former Royal Hospital, All Saints</t>
  </si>
  <si>
    <t>H8</t>
  </si>
  <si>
    <t>Dobbs Street, Blakenhall</t>
  </si>
  <si>
    <t>H5</t>
  </si>
  <si>
    <t>West of Colliery Road</t>
  </si>
  <si>
    <t>H9</t>
  </si>
  <si>
    <t>Dudley Road / Bell Place, Blakenhall</t>
  </si>
  <si>
    <t>H13</t>
  </si>
  <si>
    <t>Former Pipe Hall, The Orchard, Bilston Town Centre</t>
  </si>
  <si>
    <t>Former Gym, Craddock Street</t>
  </si>
  <si>
    <t>H22</t>
  </si>
  <si>
    <t>Former Probert Court / Health Centre, Probert Road</t>
  </si>
  <si>
    <t>H16</t>
  </si>
  <si>
    <t>Former Loxdale Primary School, Chapel Street, Bradley</t>
  </si>
  <si>
    <t>H18</t>
  </si>
  <si>
    <t>Land at Railway Drive, Bilston</t>
  </si>
  <si>
    <t>H19</t>
  </si>
  <si>
    <t>Former Bilston College, Mount Pleasant</t>
  </si>
  <si>
    <t>H6</t>
  </si>
  <si>
    <t>Heath Town Estate Masterplan - HT3 Chervil Rise</t>
  </si>
  <si>
    <t>H7</t>
  </si>
  <si>
    <t>New Park Village Housing Renewal (Ellerton Walk)</t>
  </si>
  <si>
    <t>H24a</t>
  </si>
  <si>
    <t>Tarrans Housing Renewal (Portobello - Arnhem Road)</t>
  </si>
  <si>
    <t>H24b</t>
  </si>
  <si>
    <t>Tarrans Housing Renewal (Portobello - Alamein Road)</t>
  </si>
  <si>
    <t>H24c</t>
  </si>
  <si>
    <t>Tarrans Housing Renewal (Wood End - Orchard Road)</t>
  </si>
  <si>
    <t>H24d</t>
  </si>
  <si>
    <t>Tarrans Housing Renewal (Lincoln Green)</t>
  </si>
  <si>
    <t>Join_Count</t>
  </si>
  <si>
    <t>TARGET_FID</t>
  </si>
  <si>
    <t>Ref</t>
  </si>
  <si>
    <t>Add_</t>
  </si>
  <si>
    <t>PlaPerm</t>
  </si>
  <si>
    <t>PlanStat</t>
  </si>
  <si>
    <t>PlanHist</t>
  </si>
  <si>
    <t>LocalRef</t>
  </si>
  <si>
    <t>PrevUse</t>
  </si>
  <si>
    <t>Ownstat</t>
  </si>
  <si>
    <t>Owners</t>
  </si>
  <si>
    <t>HoEst</t>
  </si>
  <si>
    <t>Deliv</t>
  </si>
  <si>
    <t>Coord</t>
  </si>
  <si>
    <t>LA</t>
  </si>
  <si>
    <t>Org</t>
  </si>
  <si>
    <t>MapWeb</t>
  </si>
  <si>
    <t>FirstAdd</t>
  </si>
  <si>
    <t>East</t>
  </si>
  <si>
    <t>North</t>
  </si>
  <si>
    <t>Hect</t>
  </si>
  <si>
    <t>LastUpv2</t>
  </si>
  <si>
    <t>Lat</t>
  </si>
  <si>
    <t>Long</t>
  </si>
  <si>
    <t>NewHect</t>
  </si>
  <si>
    <t>BCP_Ref</t>
  </si>
  <si>
    <t>Organisati</t>
  </si>
  <si>
    <t>CouncilSit</t>
  </si>
  <si>
    <t>PostCode</t>
  </si>
  <si>
    <t>Easting</t>
  </si>
  <si>
    <t>Northing</t>
  </si>
  <si>
    <t>Site_Ref</t>
  </si>
  <si>
    <t>CFS_Ref</t>
  </si>
  <si>
    <t>Gross_Size</t>
  </si>
  <si>
    <t>Net_Size_h</t>
  </si>
  <si>
    <t>Local_Auth</t>
  </si>
  <si>
    <t>Ward</t>
  </si>
  <si>
    <t>Allocation</t>
  </si>
  <si>
    <t>Residentia</t>
  </si>
  <si>
    <t>Employment</t>
  </si>
  <si>
    <t>Mixed_Use</t>
  </si>
  <si>
    <t>Greenfield</t>
  </si>
  <si>
    <t>Green_Belt</t>
  </si>
  <si>
    <t>Site_Asses</t>
  </si>
  <si>
    <t>Housing_Ca</t>
  </si>
  <si>
    <t>Density_DP</t>
  </si>
  <si>
    <t>Planning_P</t>
  </si>
  <si>
    <t>Key_Large_</t>
  </si>
  <si>
    <t>Strategic_</t>
  </si>
  <si>
    <t>X</t>
  </si>
  <si>
    <t>Y</t>
  </si>
  <si>
    <t>SHAPE_AREA</t>
  </si>
  <si>
    <t>SHAPE_LEN</t>
  </si>
  <si>
    <t>SiteRef</t>
  </si>
  <si>
    <t>SiteName</t>
  </si>
  <si>
    <t>BndrySourc</t>
  </si>
  <si>
    <t>path</t>
  </si>
  <si>
    <t>Flood Zone 2_area</t>
  </si>
  <si>
    <t>Flood Zone 2_pc</t>
  </si>
  <si>
    <t>Flood Zone 3_area</t>
  </si>
  <si>
    <t>Flood Zone 3_pc</t>
  </si>
  <si>
    <t>not permissioned</t>
  </si>
  <si>
    <t>Adopted Local Plan</t>
  </si>
  <si>
    <t>23/00119/OUT 11/00430/FUL</t>
  </si>
  <si>
    <t>UDP - CC10(i) / CC-5c</t>
  </si>
  <si>
    <t>Unknown ownership</t>
  </si>
  <si>
    <t>OSGB36</t>
  </si>
  <si>
    <t>Wolverhampton City Council</t>
  </si>
  <si>
    <t>http://opendatacommunities.org/id/metropolitan-district-council/wolverhampton</t>
  </si>
  <si>
    <t>http://wolverhampton.maps.arcgis.com/apps/webappviewer/index.html?id=2e36e2eff14e40c480194b42b33a0abc</t>
  </si>
  <si>
    <t>CityCentreLargeHousingSites2024</t>
  </si>
  <si>
    <t>//col-rdc02/Live Data/2024/Projects/2024s0746 - Wolverhampton Borough Council - Wolverhampton SFRA/2_Reference/_Incoming/Wolverhampton Council/Site allocations July 24/CityCentreLargeHousingSites2024.shp</t>
  </si>
  <si>
    <t>CC-2a</t>
  </si>
  <si>
    <t>Retail</t>
  </si>
  <si>
    <t>CC-4d</t>
  </si>
  <si>
    <t>06/01688/OUT undetermined</t>
  </si>
  <si>
    <t>CC-4l</t>
  </si>
  <si>
    <t>CC-4k</t>
  </si>
  <si>
    <t>Other Brownfield</t>
  </si>
  <si>
    <t>permissioned</t>
  </si>
  <si>
    <t>Outline permission</t>
  </si>
  <si>
    <t>CC-4h</t>
  </si>
  <si>
    <t>CC-4e</t>
  </si>
  <si>
    <t>CC-8c / CC - 3c</t>
  </si>
  <si>
    <t>CC-4g</t>
  </si>
  <si>
    <t>CC-3a</t>
  </si>
  <si>
    <t>CC-9a</t>
  </si>
  <si>
    <t>Full permission</t>
  </si>
  <si>
    <t>CC-5a</t>
  </si>
  <si>
    <t>CC-4m</t>
  </si>
  <si>
    <t>WOE690</t>
  </si>
  <si>
    <t>Wolverhampton</t>
  </si>
  <si>
    <t>690 (WOL30)</t>
  </si>
  <si>
    <t>E3</t>
  </si>
  <si>
    <t>Reg19EmploymentAllocation</t>
  </si>
  <si>
    <t>//col-rdc02/Live Data/2024/Projects/2024s0746 - Wolverhampton Borough Council - Wolverhampton SFRA/2_Reference/_Incoming/Wolverhampton Council/Site allocations July 24/Reg19EmploymentAllocation.shp</t>
  </si>
  <si>
    <t>WOE684</t>
  </si>
  <si>
    <t>684 / WOL 1</t>
  </si>
  <si>
    <t>E2</t>
  </si>
  <si>
    <t>WOE725</t>
  </si>
  <si>
    <t>725/ WOL 5</t>
  </si>
  <si>
    <t>E1</t>
  </si>
  <si>
    <t>WOE726</t>
  </si>
  <si>
    <t>726 / WOL 7</t>
  </si>
  <si>
    <t>WOE727</t>
  </si>
  <si>
    <t>727 / WOL 8</t>
  </si>
  <si>
    <t>WOE694</t>
  </si>
  <si>
    <t>694 (WOL50)</t>
  </si>
  <si>
    <t>E13</t>
  </si>
  <si>
    <t>WOE734</t>
  </si>
  <si>
    <t>734 / WOL 22</t>
  </si>
  <si>
    <t>WOE735</t>
  </si>
  <si>
    <t>735 / WOL 24</t>
  </si>
  <si>
    <t>WOE681</t>
  </si>
  <si>
    <t>681 / WOL 36</t>
  </si>
  <si>
    <t>E8</t>
  </si>
  <si>
    <t>WOE737</t>
  </si>
  <si>
    <t>737 / WOL 47</t>
  </si>
  <si>
    <t>WOE754</t>
  </si>
  <si>
    <t>WOL18a (EDO4) / WOL 17</t>
  </si>
  <si>
    <t>E16</t>
  </si>
  <si>
    <t>WOE763</t>
  </si>
  <si>
    <t>WOL51</t>
  </si>
  <si>
    <t>E24</t>
  </si>
  <si>
    <t>WOE758</t>
  </si>
  <si>
    <t>WOL30</t>
  </si>
  <si>
    <t>E4</t>
  </si>
  <si>
    <t>WOE662</t>
  </si>
  <si>
    <t>662b</t>
  </si>
  <si>
    <t>WOE761</t>
  </si>
  <si>
    <t>WOL42</t>
  </si>
  <si>
    <t>WOE759</t>
  </si>
  <si>
    <t>WOL39</t>
  </si>
  <si>
    <t>E15</t>
  </si>
  <si>
    <t>WOE760</t>
  </si>
  <si>
    <t>WOL40</t>
  </si>
  <si>
    <t>E21</t>
  </si>
  <si>
    <t>WOE757</t>
  </si>
  <si>
    <t>WOL21</t>
  </si>
  <si>
    <t>E20</t>
  </si>
  <si>
    <t>WOE658</t>
  </si>
  <si>
    <t>658a</t>
  </si>
  <si>
    <t>E18</t>
  </si>
  <si>
    <t>WOE703</t>
  </si>
  <si>
    <t>E12</t>
  </si>
  <si>
    <t>Bushbury South &amp; Low Hill</t>
  </si>
  <si>
    <t>Reg19GypsyAllocation</t>
  </si>
  <si>
    <t>//col-rdc02/Live Data/2024/Projects/2024s0746 - Wolverhampton Borough Council - Wolverhampton SFRA/2_Reference/_Incoming/Wolverhampton Council/Site allocations July 24/Reg19GypsyAllocation.shp</t>
  </si>
  <si>
    <t>WOH272</t>
  </si>
  <si>
    <t>Bilston East</t>
  </si>
  <si>
    <t>SA-0032-WOL</t>
  </si>
  <si>
    <t>Reg19HousingAllocation</t>
  </si>
  <si>
    <t>//col-rdc02/Live Data/2024/Projects/2024s0746 - Wolverhampton Borough Council - Wolverhampton SFRA/2_Reference/_Incoming/Wolverhampton Council/Site allocations July 24/Reg19HousingAllocation.shp</t>
  </si>
  <si>
    <t>WOH201</t>
  </si>
  <si>
    <t>East Park</t>
  </si>
  <si>
    <t>D78</t>
  </si>
  <si>
    <t>WOH184</t>
  </si>
  <si>
    <t>Spring Vale</t>
  </si>
  <si>
    <t>WOH183</t>
  </si>
  <si>
    <t>Heath Town</t>
  </si>
  <si>
    <t>WOH186</t>
  </si>
  <si>
    <t>WOH187</t>
  </si>
  <si>
    <t>WOH189</t>
  </si>
  <si>
    <t>Ettingshall</t>
  </si>
  <si>
    <t>WOH190</t>
  </si>
  <si>
    <t>WOH195</t>
  </si>
  <si>
    <t>WOH182</t>
  </si>
  <si>
    <t>WOH196</t>
  </si>
  <si>
    <t>Blakenhall</t>
  </si>
  <si>
    <t>WOH191</t>
  </si>
  <si>
    <t>WOH188</t>
  </si>
  <si>
    <t>WOH192</t>
  </si>
  <si>
    <t>WOH197</t>
  </si>
  <si>
    <t>Reg19HousingAllocationnew</t>
  </si>
  <si>
    <t>//col-rdc02/Live Data/2024/Projects/2024s0746 - Wolverhampton Borough Council - Wolverhampton SFRA/2_Reference/_Incoming/Wolverhampton Council/Site allocations July 24/Reg19HousingAllocationnew.shp</t>
  </si>
  <si>
    <t>D94</t>
  </si>
  <si>
    <t>D96</t>
  </si>
  <si>
    <t>D97a</t>
  </si>
  <si>
    <t>D97b</t>
  </si>
  <si>
    <t>H24</t>
  </si>
  <si>
    <t>D97c</t>
  </si>
  <si>
    <t>D97d</t>
  </si>
  <si>
    <t>RoFSW_Depth_1in100_area</t>
  </si>
  <si>
    <t>RoFSW_Depth_1in100_pc</t>
  </si>
  <si>
    <t>RoFSW_Depth_1in1000_area</t>
  </si>
  <si>
    <t>RoFSW_Depth_1in1000_pc</t>
  </si>
  <si>
    <t>RoFSW_Depth_1in30_area</t>
  </si>
  <si>
    <t>RoFSW_Depth_1in30_pc</t>
  </si>
  <si>
    <t>FZ2 Clipped_area</t>
  </si>
  <si>
    <t>FZ2 Clipped_pc</t>
  </si>
  <si>
    <t>FZ3 Clipped_area</t>
  </si>
  <si>
    <t>FZ3 Clipped_pc</t>
  </si>
  <si>
    <t>Slight increase in FZ2 extent and decrease in FZ3 extent</t>
  </si>
  <si>
    <t>No change in FZ2 or FZ3 flood extents</t>
  </si>
  <si>
    <t>Slight increase in FZ3 extent and decrease in FZ2 extent</t>
  </si>
  <si>
    <t>Slight decrease in FZ2 extent</t>
  </si>
  <si>
    <t>Slight increase &lt;5% in FZ2 and FZ3 extents</t>
  </si>
  <si>
    <t>ROFSW Low_</t>
  </si>
  <si>
    <t>ROFSW Lo_1</t>
  </si>
  <si>
    <t>ROFSW Medi</t>
  </si>
  <si>
    <t>ROFSW Me_1</t>
  </si>
  <si>
    <t>ROFSW High</t>
  </si>
  <si>
    <t>ROFSW Hi_1</t>
  </si>
  <si>
    <t>Less than 5% increase overall</t>
  </si>
  <si>
    <t>Slight increase in extents within existing flow paths across the centre and south-east of the site. Building footprints infilled in four locations, accounting for the majority of the increase</t>
  </si>
  <si>
    <t>Slight increase in extents within existing flow paths across the south-east of the site. Building footprints infilled in five locations, accounting for the majority of the increase</t>
  </si>
  <si>
    <t>Ponding in similar locations in centre of the site. Building footprint infilled in one locaiton accounting for significnat propertion of change.</t>
  </si>
  <si>
    <t>Ponding in similar locations in centre of the site to the south of the exisitng warerhouse. Building footprint infilled in one locaiton accounting for significant propertion of change.</t>
  </si>
  <si>
    <t>Localised ponding in three additional locations on the site  minor increases to ponding in existing locations.</t>
  </si>
  <si>
    <t>Ponding in similar location in centre of the site along Dobbs Street. Building footprint infilled in one locaiton south of this road accounting for significant propertion of change.</t>
  </si>
  <si>
    <t>Enlargement of off site flow path has lead to an increase in flood extents in the northern corner of the site. Potentially partially related to infilling of buildings.</t>
  </si>
  <si>
    <t>Slight increase in area of flood risk during 1% and 3.3% AEP events cuased by additional ponding in the south and east of the site. Increase in the 0.1% AEP event caused by infilling of the building footprint in the northern corner.</t>
  </si>
  <si>
    <t>Increase in flood extent associate with infilling of building located in the northern part of the site.</t>
  </si>
  <si>
    <t>Increased areas of ponding in the centre of the site.</t>
  </si>
  <si>
    <t>Increased extents assoicated with flow path across south-east corner of the stie.</t>
  </si>
  <si>
    <t>Largely similar flow paths but with increase in extents, partucualraly in the 1% AEP event. Flow paths cross the site from north-east to south-west.</t>
  </si>
  <si>
    <t xml:space="preserve">Increase in flood extents associated with increased ponding in the centre of the site. </t>
  </si>
  <si>
    <t>Increase in flood extents associated with infilling of building footprints within the site.</t>
  </si>
  <si>
    <t>Increase in 0.1% AEP extent the result of additional flood risk along Townwell Fold.</t>
  </si>
  <si>
    <t>Area of ponding north of Cornhill occurs in NaFRA2 mapping but not in RoFSW mapping</t>
  </si>
  <si>
    <t>Slight increase in extents along access roads. Building footprints infilled in north of site leading to incrases east of Kennedy Road</t>
  </si>
  <si>
    <t>Area of ponding in north of site occurs in NaFRA2 mapping but not in RoFSW mapping</t>
  </si>
  <si>
    <t>Slight increase in extents within existingponding in the east of the site. Building footprints infilled in centre of site, accounting for the majority of the increase in 0.1% AEP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</si>
</sst>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6" tint="0.3999755851924192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1" fontId="0" fillId="0" borderId="2" xfId="0" applyNumberFormat="1" applyBorder="1" applyAlignment="1">
      <alignment vertical="center" wrapText="1"/>
    </xf>
    <xf numFmtId="164" fontId="4" fillId="7" borderId="12" xfId="2" applyNumberFormat="1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center" vertical="center" wrapText="1"/>
    </xf>
    <xf numFmtId="164" fontId="5" fillId="5" borderId="13" xfId="2" applyNumberFormat="1" applyFont="1" applyFill="1" applyBorder="1" applyAlignment="1">
      <alignment horizontal="center" vertical="center" wrapText="1"/>
    </xf>
    <xf numFmtId="164" fontId="5" fillId="3" borderId="13" xfId="2" applyNumberFormat="1" applyFont="1" applyFill="1" applyBorder="1" applyAlignment="1">
      <alignment horizontal="center" vertical="center" wrapText="1"/>
    </xf>
    <xf numFmtId="164" fontId="5" fillId="6" borderId="13" xfId="2" applyNumberFormat="1" applyFont="1" applyFill="1" applyBorder="1" applyAlignment="1">
      <alignment horizontal="center" vertical="center" wrapText="1"/>
    </xf>
    <xf numFmtId="164" fontId="5" fillId="4" borderId="1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5" borderId="15" xfId="0" applyNumberFormat="1" applyFill="1" applyBorder="1" applyAlignment="1">
      <alignment horizontal="center" vertical="center"/>
    </xf>
    <xf numFmtId="164" fontId="0" fillId="6" borderId="15" xfId="1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7" borderId="3" xfId="0" applyNumberFormat="1" applyFill="1" applyBorder="1" applyAlignment="1">
      <alignment vertical="center"/>
    </xf>
    <xf numFmtId="164" fontId="0" fillId="7" borderId="14" xfId="0" applyNumberFormat="1" applyFill="1" applyBorder="1" applyAlignment="1">
      <alignment vertical="center"/>
    </xf>
    <xf numFmtId="164" fontId="0" fillId="5" borderId="14" xfId="0" applyNumberFormat="1" applyFill="1" applyBorder="1" applyAlignment="1">
      <alignment horizontal="center" vertical="center"/>
    </xf>
    <xf numFmtId="164" fontId="0" fillId="6" borderId="14" xfId="1" applyNumberFormat="1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164" fontId="0" fillId="7" borderId="7" xfId="0" applyNumberFormat="1" applyFill="1" applyBorder="1" applyAlignment="1">
      <alignment vertical="center"/>
    </xf>
    <xf numFmtId="164" fontId="0" fillId="7" borderId="15" xfId="0" applyNumberFormat="1" applyFill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164" fontId="0" fillId="7" borderId="15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10" fillId="0" borderId="21" xfId="0" applyFont="1" applyBorder="1"/>
    <xf numFmtId="0" fontId="0" fillId="0" borderId="22" xfId="0" applyBorder="1"/>
    <xf numFmtId="0" fontId="7" fillId="9" borderId="3" xfId="0" applyFont="1" applyFill="1" applyBorder="1"/>
    <xf numFmtId="0" fontId="8" fillId="10" borderId="5" xfId="0" applyFont="1" applyFill="1" applyBorder="1"/>
    <xf numFmtId="0" fontId="11" fillId="11" borderId="5" xfId="0" applyFont="1" applyFill="1" applyBorder="1"/>
    <xf numFmtId="0" fontId="9" fillId="12" borderId="7" xfId="0" applyFont="1" applyFill="1" applyBorder="1"/>
    <xf numFmtId="0" fontId="0" fillId="0" borderId="8" xfId="0" applyBorder="1"/>
    <xf numFmtId="0" fontId="10" fillId="0" borderId="23" xfId="0" applyFont="1" applyBorder="1"/>
    <xf numFmtId="0" fontId="0" fillId="0" borderId="24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164" fontId="5" fillId="2" borderId="12" xfId="2" applyNumberFormat="1" applyFont="1" applyFill="1" applyBorder="1" applyAlignment="1">
      <alignment horizontal="center" vertical="center" wrapText="1"/>
    </xf>
    <xf numFmtId="164" fontId="5" fillId="2" borderId="13" xfId="2" applyNumberFormat="1" applyFont="1" applyFill="1" applyBorder="1" applyAlignment="1">
      <alignment horizontal="center" vertical="center" wrapText="1"/>
    </xf>
    <xf numFmtId="164" fontId="5" fillId="8" borderId="13" xfId="2" applyNumberFormat="1" applyFont="1" applyFill="1" applyBorder="1" applyAlignment="1">
      <alignment horizontal="center" vertical="center" wrapText="1"/>
    </xf>
    <xf numFmtId="164" fontId="5" fillId="8" borderId="28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8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</cellXfs>
  <cellStyles count="3">
    <cellStyle name="Heading 4" xfId="2" builtinId="19"/>
    <cellStyle name="Normal" xfId="0" builtinId="0"/>
    <cellStyle name="Per 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DAE9F8"/>
      <color rgb="FFC0E6F5"/>
      <color rgb="FF83CCEB"/>
      <color rgb="FF44B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EBE6-E887-4928-9176-CADCA3AAD094}">
  <sheetPr codeName="Sheet1"/>
  <dimension ref="A1:M64"/>
  <sheetViews>
    <sheetView tabSelected="1" zoomScale="70" zoomScaleNormal="70" workbookViewId="0">
      <selection activeCell="I39" sqref="I39"/>
    </sheetView>
  </sheetViews>
  <sheetFormatPr baseColWidth="10" defaultColWidth="9.1640625" defaultRowHeight="15" x14ac:dyDescent="0.2"/>
  <cols>
    <col min="1" max="1" width="12.33203125" style="50" bestFit="1" customWidth="1"/>
    <col min="2" max="2" width="79.33203125" style="10" bestFit="1" customWidth="1"/>
    <col min="3" max="8" width="15.6640625" style="10" customWidth="1"/>
    <col min="9" max="9" width="64.1640625" style="10" customWidth="1"/>
    <col min="10" max="11" width="9.1640625" style="10"/>
    <col min="12" max="12" width="9.1640625" style="10" customWidth="1"/>
    <col min="13" max="13" width="34.5" style="10" customWidth="1"/>
    <col min="14" max="16384" width="9.1640625" style="10"/>
  </cols>
  <sheetData>
    <row r="1" spans="1:13" ht="52" thickBot="1" x14ac:dyDescent="0.25">
      <c r="C1" s="4" t="s">
        <v>330</v>
      </c>
      <c r="D1" s="5" t="s">
        <v>331</v>
      </c>
      <c r="E1" s="6" t="s">
        <v>332</v>
      </c>
      <c r="F1" s="7" t="s">
        <v>333</v>
      </c>
      <c r="G1" s="8" t="s">
        <v>334</v>
      </c>
      <c r="H1" s="9" t="s">
        <v>335</v>
      </c>
      <c r="I1" s="30" t="s">
        <v>329</v>
      </c>
    </row>
    <row r="2" spans="1:13" ht="28" thickBot="1" x14ac:dyDescent="0.4">
      <c r="A2" s="51">
        <v>27350</v>
      </c>
      <c r="B2" s="20" t="s">
        <v>378</v>
      </c>
      <c r="C2" s="21">
        <f>100-E2-G2</f>
        <v>100</v>
      </c>
      <c r="D2" s="22">
        <f>100-F2-H2</f>
        <v>100</v>
      </c>
      <c r="E2" s="23">
        <f>VLOOKUP(A2,'Previous FZ'!$C$2:$BN$64,62,FALSE)-G2</f>
        <v>0</v>
      </c>
      <c r="F2" s="23">
        <f>VLOOKUP(A2,'NaFRA2 FZ'!$C$2:$BN$64,62,FALSE)</f>
        <v>0</v>
      </c>
      <c r="G2" s="24">
        <f>VLOOKUP(A2,'Previous FZ'!$C$2:$BN$64,64,FALSE)</f>
        <v>0</v>
      </c>
      <c r="H2" s="25">
        <f>VLOOKUP(A2,'NaFRA2 FZ'!$C$2:$BN$64,64,FALSE)</f>
        <v>0</v>
      </c>
      <c r="I2" s="55" t="s">
        <v>328</v>
      </c>
      <c r="L2" s="41" t="s">
        <v>347</v>
      </c>
      <c r="M2" s="42"/>
    </row>
    <row r="3" spans="1:13" ht="16" x14ac:dyDescent="0.2">
      <c r="A3" s="52">
        <v>36780</v>
      </c>
      <c r="B3" s="11" t="s">
        <v>379</v>
      </c>
      <c r="C3" s="26">
        <f t="shared" ref="C3:C13" si="0">100-E3-G3</f>
        <v>100</v>
      </c>
      <c r="D3" s="27">
        <f t="shared" ref="D3:D13" si="1">100-F3-H3</f>
        <v>100</v>
      </c>
      <c r="E3" s="12">
        <f>VLOOKUP(A3,'Previous FZ'!$C$2:$BN$64,62,FALSE)-G3</f>
        <v>0</v>
      </c>
      <c r="F3" s="12">
        <f>VLOOKUP(A3,'NaFRA2 FZ'!$C$2:$BN$64,62,FALSE)</f>
        <v>0</v>
      </c>
      <c r="G3" s="13">
        <f>VLOOKUP(A3,'Previous FZ'!$C$2:$BN$64,64,FALSE)</f>
        <v>0</v>
      </c>
      <c r="H3" s="18">
        <f>VLOOKUP(A3,'NaFRA2 FZ'!$C$2:$BN$64,64,FALSE)</f>
        <v>0</v>
      </c>
      <c r="I3" s="54" t="s">
        <v>328</v>
      </c>
      <c r="L3" s="43" t="s">
        <v>348</v>
      </c>
      <c r="M3" s="39" t="s">
        <v>349</v>
      </c>
    </row>
    <row r="4" spans="1:13" ht="16" x14ac:dyDescent="0.2">
      <c r="A4" s="52">
        <v>36810</v>
      </c>
      <c r="B4" s="11" t="s">
        <v>380</v>
      </c>
      <c r="C4" s="26">
        <f t="shared" si="0"/>
        <v>100</v>
      </c>
      <c r="D4" s="27">
        <f t="shared" si="1"/>
        <v>100</v>
      </c>
      <c r="E4" s="12">
        <f>VLOOKUP(A4,'Previous FZ'!$C$2:$BN$64,62,FALSE)-G4</f>
        <v>0</v>
      </c>
      <c r="F4" s="12">
        <f>VLOOKUP(A4,'NaFRA2 FZ'!$C$2:$BN$64,62,FALSE)</f>
        <v>0</v>
      </c>
      <c r="G4" s="13">
        <f>VLOOKUP(A4,'Previous FZ'!$C$2:$BN$64,64,FALSE)</f>
        <v>0</v>
      </c>
      <c r="H4" s="18">
        <f>VLOOKUP(A4,'NaFRA2 FZ'!$C$2:$BN$64,64,FALSE)</f>
        <v>0</v>
      </c>
      <c r="I4" s="54" t="s">
        <v>328</v>
      </c>
      <c r="L4" s="44" t="s">
        <v>348</v>
      </c>
      <c r="M4" s="40" t="s">
        <v>350</v>
      </c>
    </row>
    <row r="5" spans="1:13" ht="16" x14ac:dyDescent="0.2">
      <c r="A5" s="52">
        <v>32650</v>
      </c>
      <c r="B5" s="11" t="s">
        <v>381</v>
      </c>
      <c r="C5" s="26">
        <f>100-E5-G5</f>
        <v>100</v>
      </c>
      <c r="D5" s="27">
        <f t="shared" si="1"/>
        <v>100</v>
      </c>
      <c r="E5" s="12">
        <f>VLOOKUP(A5,'Previous FZ'!$C$2:$BN$64,62,FALSE)-G5</f>
        <v>0</v>
      </c>
      <c r="F5" s="12">
        <f>VLOOKUP(A5,'NaFRA2 FZ'!$C$2:$BN$64,62,FALSE)</f>
        <v>0</v>
      </c>
      <c r="G5" s="13">
        <f>VLOOKUP(A5,'Previous FZ'!$C$2:$BN$64,64,FALSE)</f>
        <v>0</v>
      </c>
      <c r="H5" s="18">
        <f>VLOOKUP(A5,'NaFRA2 FZ'!$C$2:$BN$64,64,FALSE)</f>
        <v>0</v>
      </c>
      <c r="I5" s="54" t="s">
        <v>328</v>
      </c>
      <c r="L5" s="45" t="s">
        <v>348</v>
      </c>
      <c r="M5" s="40" t="s">
        <v>351</v>
      </c>
    </row>
    <row r="6" spans="1:13" ht="17" thickBot="1" x14ac:dyDescent="0.25">
      <c r="A6" s="52">
        <v>36830</v>
      </c>
      <c r="B6" s="11" t="s">
        <v>382</v>
      </c>
      <c r="C6" s="26">
        <f t="shared" si="0"/>
        <v>100</v>
      </c>
      <c r="D6" s="27">
        <f t="shared" si="1"/>
        <v>100</v>
      </c>
      <c r="E6" s="12">
        <f>VLOOKUP(A6,'Previous FZ'!$C$2:$BN$64,62,FALSE)-G6</f>
        <v>0</v>
      </c>
      <c r="F6" s="12">
        <f>VLOOKUP(A6,'NaFRA2 FZ'!$C$2:$BN$64,62,FALSE)</f>
        <v>0</v>
      </c>
      <c r="G6" s="13">
        <f>VLOOKUP(A6,'Previous FZ'!$C$2:$BN$64,64,FALSE)</f>
        <v>0</v>
      </c>
      <c r="H6" s="18">
        <f>VLOOKUP(A6,'NaFRA2 FZ'!$C$2:$BN$64,64,FALSE)</f>
        <v>0</v>
      </c>
      <c r="I6" s="54" t="s">
        <v>328</v>
      </c>
      <c r="L6" s="46" t="s">
        <v>348</v>
      </c>
      <c r="M6" s="47" t="s">
        <v>352</v>
      </c>
    </row>
    <row r="7" spans="1:13" ht="16" x14ac:dyDescent="0.2">
      <c r="A7" s="52">
        <v>36820</v>
      </c>
      <c r="B7" s="11" t="s">
        <v>383</v>
      </c>
      <c r="C7" s="26">
        <f t="shared" si="0"/>
        <v>100</v>
      </c>
      <c r="D7" s="27">
        <f t="shared" si="1"/>
        <v>100</v>
      </c>
      <c r="E7" s="12">
        <f>VLOOKUP(A7,'Previous FZ'!$C$2:$BN$64,62,FALSE)-G7</f>
        <v>0</v>
      </c>
      <c r="F7" s="12">
        <f>VLOOKUP(A7,'NaFRA2 FZ'!$C$2:$BN$64,62,FALSE)</f>
        <v>0</v>
      </c>
      <c r="G7" s="13">
        <f>VLOOKUP(A7,'Previous FZ'!$C$2:$BN$64,64,FALSE)</f>
        <v>0</v>
      </c>
      <c r="H7" s="18">
        <f>VLOOKUP(A7,'NaFRA2 FZ'!$C$2:$BN$64,64,FALSE)</f>
        <v>0</v>
      </c>
      <c r="I7" s="54" t="s">
        <v>328</v>
      </c>
    </row>
    <row r="8" spans="1:13" ht="16" x14ac:dyDescent="0.2">
      <c r="A8" s="52">
        <v>36800</v>
      </c>
      <c r="B8" s="11" t="s">
        <v>384</v>
      </c>
      <c r="C8" s="26">
        <f t="shared" si="0"/>
        <v>100</v>
      </c>
      <c r="D8" s="27">
        <f t="shared" si="1"/>
        <v>100</v>
      </c>
      <c r="E8" s="12">
        <f>VLOOKUP(A8,'Previous FZ'!$C$2:$BN$64,62,FALSE)-G8</f>
        <v>0</v>
      </c>
      <c r="F8" s="12">
        <f>VLOOKUP(A8,'NaFRA2 FZ'!$C$2:$BN$64,62,FALSE)</f>
        <v>0</v>
      </c>
      <c r="G8" s="13">
        <f>VLOOKUP(A8,'Previous FZ'!$C$2:$BN$64,64,FALSE)</f>
        <v>0</v>
      </c>
      <c r="H8" s="18">
        <f>VLOOKUP(A8,'NaFRA2 FZ'!$C$2:$BN$64,64,FALSE)</f>
        <v>0</v>
      </c>
      <c r="I8" s="54" t="s">
        <v>328</v>
      </c>
    </row>
    <row r="9" spans="1:13" ht="16" x14ac:dyDescent="0.2">
      <c r="A9" s="52">
        <v>36840</v>
      </c>
      <c r="B9" s="11" t="s">
        <v>385</v>
      </c>
      <c r="C9" s="26">
        <f t="shared" si="0"/>
        <v>100</v>
      </c>
      <c r="D9" s="27">
        <f>100-F9-H9</f>
        <v>100</v>
      </c>
      <c r="E9" s="12">
        <f>VLOOKUP(A9,'Previous FZ'!$C$2:$BN$64,62,FALSE)-G9</f>
        <v>0</v>
      </c>
      <c r="F9" s="12">
        <f>VLOOKUP(A9,'NaFRA2 FZ'!$C$2:$BN$64,62,FALSE)</f>
        <v>0</v>
      </c>
      <c r="G9" s="13">
        <f>VLOOKUP(A9,'Previous FZ'!$C$2:$BN$64,64,FALSE)</f>
        <v>0</v>
      </c>
      <c r="H9" s="18">
        <f>VLOOKUP(A9,'NaFRA2 FZ'!$C$2:$BN$64,64,FALSE)</f>
        <v>0</v>
      </c>
      <c r="I9" s="54" t="s">
        <v>328</v>
      </c>
    </row>
    <row r="10" spans="1:13" ht="16" x14ac:dyDescent="0.2">
      <c r="A10" s="52">
        <v>28840</v>
      </c>
      <c r="B10" s="11" t="s">
        <v>386</v>
      </c>
      <c r="C10" s="26">
        <f t="shared" si="0"/>
        <v>100</v>
      </c>
      <c r="D10" s="27">
        <f t="shared" si="1"/>
        <v>100</v>
      </c>
      <c r="E10" s="12">
        <f>VLOOKUP(A10,'Previous FZ'!$C$2:$BN$64,62,FALSE)-G10</f>
        <v>0</v>
      </c>
      <c r="F10" s="12">
        <f>VLOOKUP(A10,'NaFRA2 FZ'!$C$2:$BN$64,62,FALSE)</f>
        <v>0</v>
      </c>
      <c r="G10" s="13">
        <f>VLOOKUP(A10,'Previous FZ'!$C$2:$BN$64,64,FALSE)</f>
        <v>0</v>
      </c>
      <c r="H10" s="18">
        <f>VLOOKUP(A10,'NaFRA2 FZ'!$C$2:$BN$64,64,FALSE)</f>
        <v>0</v>
      </c>
      <c r="I10" s="54" t="s">
        <v>328</v>
      </c>
    </row>
    <row r="11" spans="1:13" ht="16" x14ac:dyDescent="0.2">
      <c r="A11" s="52">
        <v>44640</v>
      </c>
      <c r="B11" s="11" t="s">
        <v>387</v>
      </c>
      <c r="C11" s="26">
        <f t="shared" si="0"/>
        <v>100</v>
      </c>
      <c r="D11" s="27">
        <f t="shared" si="1"/>
        <v>100</v>
      </c>
      <c r="E11" s="12">
        <f>VLOOKUP(A11,'Previous FZ'!$C$2:$BN$64,62,FALSE)-G11</f>
        <v>0</v>
      </c>
      <c r="F11" s="12">
        <f>VLOOKUP(A11,'NaFRA2 FZ'!$C$2:$BN$64,62,FALSE)</f>
        <v>0</v>
      </c>
      <c r="G11" s="13">
        <f>VLOOKUP(A11,'Previous FZ'!$C$2:$BN$64,64,FALSE)</f>
        <v>0</v>
      </c>
      <c r="H11" s="18">
        <f>VLOOKUP(A11,'NaFRA2 FZ'!$C$2:$BN$64,64,FALSE)</f>
        <v>0</v>
      </c>
      <c r="I11" s="54" t="s">
        <v>328</v>
      </c>
    </row>
    <row r="12" spans="1:13" ht="16" x14ac:dyDescent="0.2">
      <c r="A12" s="52">
        <v>44620</v>
      </c>
      <c r="B12" s="11" t="s">
        <v>388</v>
      </c>
      <c r="C12" s="26">
        <f t="shared" si="0"/>
        <v>100</v>
      </c>
      <c r="D12" s="27">
        <f t="shared" si="1"/>
        <v>100</v>
      </c>
      <c r="E12" s="12">
        <f>VLOOKUP(A12,'Previous FZ'!$C$2:$BN$64,62,FALSE)-G12</f>
        <v>0</v>
      </c>
      <c r="F12" s="12">
        <f>VLOOKUP(A12,'NaFRA2 FZ'!$C$2:$BN$64,62,FALSE)</f>
        <v>0</v>
      </c>
      <c r="G12" s="13">
        <f>VLOOKUP(A12,'Previous FZ'!$C$2:$BN$64,64,FALSE)</f>
        <v>0</v>
      </c>
      <c r="H12" s="18">
        <f>VLOOKUP(A12,'NaFRA2 FZ'!$C$2:$BN$64,64,FALSE)</f>
        <v>0</v>
      </c>
      <c r="I12" s="54" t="s">
        <v>328</v>
      </c>
    </row>
    <row r="13" spans="1:13" ht="16" x14ac:dyDescent="0.2">
      <c r="A13" s="52">
        <v>44030</v>
      </c>
      <c r="B13" s="11" t="s">
        <v>389</v>
      </c>
      <c r="C13" s="26">
        <f t="shared" si="0"/>
        <v>100</v>
      </c>
      <c r="D13" s="27">
        <f t="shared" si="1"/>
        <v>100</v>
      </c>
      <c r="E13" s="12">
        <f>VLOOKUP(A13,'Previous FZ'!$C$2:$BN$64,62,FALSE)-G13</f>
        <v>0</v>
      </c>
      <c r="F13" s="12">
        <f>VLOOKUP(A13,'NaFRA2 FZ'!$C$2:$BN$64,62,FALSE)</f>
        <v>0</v>
      </c>
      <c r="G13" s="13">
        <f>VLOOKUP(A13,'Previous FZ'!$C$2:$BN$64,64,FALSE)</f>
        <v>0</v>
      </c>
      <c r="H13" s="18">
        <f>VLOOKUP(A13,'NaFRA2 FZ'!$C$2:$BN$64,64,FALSE)</f>
        <v>0</v>
      </c>
      <c r="I13" s="54" t="s">
        <v>328</v>
      </c>
    </row>
    <row r="14" spans="1:13" ht="16" x14ac:dyDescent="0.2">
      <c r="A14" s="52">
        <v>42550</v>
      </c>
      <c r="B14" s="11" t="s">
        <v>390</v>
      </c>
      <c r="C14" s="26">
        <f>100-E14-G14</f>
        <v>100</v>
      </c>
      <c r="D14" s="27">
        <f>100-F14-H14</f>
        <v>100</v>
      </c>
      <c r="E14" s="12">
        <f>VLOOKUP(A14,'Previous FZ'!$C$2:$BN$64,62,FALSE)-G14</f>
        <v>0</v>
      </c>
      <c r="F14" s="12">
        <f>VLOOKUP(A14,'NaFRA2 FZ'!$C$2:$BN$64,62,FALSE)</f>
        <v>0</v>
      </c>
      <c r="G14" s="13">
        <f>VLOOKUP(A14,'Previous FZ'!$C$2:$BN$64,64,FALSE)</f>
        <v>0</v>
      </c>
      <c r="H14" s="18">
        <f>VLOOKUP(A14,'NaFRA2 FZ'!$C$2:$BN$64,64,FALSE)</f>
        <v>0</v>
      </c>
      <c r="I14" s="54" t="s">
        <v>328</v>
      </c>
    </row>
    <row r="15" spans="1:13" ht="16" x14ac:dyDescent="0.2">
      <c r="A15" s="52">
        <v>32690</v>
      </c>
      <c r="B15" s="11" t="s">
        <v>391</v>
      </c>
      <c r="C15" s="26">
        <f t="shared" ref="C15:C64" si="2">100-E15-G15</f>
        <v>100</v>
      </c>
      <c r="D15" s="27">
        <f t="shared" ref="D15:D64" si="3">100-F15-H15</f>
        <v>100</v>
      </c>
      <c r="E15" s="12">
        <f>VLOOKUP(A15,'Previous FZ'!$C$2:$BN$64,62,FALSE)-G15</f>
        <v>0</v>
      </c>
      <c r="F15" s="12">
        <f>VLOOKUP(A15,'NaFRA2 FZ'!$C$2:$BN$64,62,FALSE)</f>
        <v>0</v>
      </c>
      <c r="G15" s="13">
        <f>VLOOKUP(A15,'Previous FZ'!$C$2:$BN$64,64,FALSE)</f>
        <v>0</v>
      </c>
      <c r="H15" s="18">
        <f>VLOOKUP(A15,'NaFRA2 FZ'!$C$2:$BN$64,64,FALSE)</f>
        <v>0</v>
      </c>
      <c r="I15" s="54" t="s">
        <v>328</v>
      </c>
    </row>
    <row r="16" spans="1:13" ht="16" x14ac:dyDescent="0.2">
      <c r="A16" s="52">
        <v>32660</v>
      </c>
      <c r="B16" s="11" t="s">
        <v>392</v>
      </c>
      <c r="C16" s="26">
        <f t="shared" si="2"/>
        <v>100</v>
      </c>
      <c r="D16" s="27">
        <f t="shared" si="3"/>
        <v>100</v>
      </c>
      <c r="E16" s="12">
        <f>VLOOKUP(A16,'Previous FZ'!$C$2:$BN$64,62,FALSE)-G16</f>
        <v>0</v>
      </c>
      <c r="F16" s="12">
        <f>VLOOKUP(A16,'NaFRA2 FZ'!$C$2:$BN$64,62,FALSE)</f>
        <v>0</v>
      </c>
      <c r="G16" s="13">
        <f>VLOOKUP(A16,'Previous FZ'!$C$2:$BN$64,64,FALSE)</f>
        <v>0</v>
      </c>
      <c r="H16" s="18">
        <f>VLOOKUP(A16,'NaFRA2 FZ'!$C$2:$BN$64,64,FALSE)</f>
        <v>0</v>
      </c>
      <c r="I16" s="54" t="s">
        <v>328</v>
      </c>
    </row>
    <row r="17" spans="1:9" ht="16" x14ac:dyDescent="0.2">
      <c r="A17" s="52" t="s">
        <v>393</v>
      </c>
      <c r="B17" s="11" t="s">
        <v>3</v>
      </c>
      <c r="C17" s="26">
        <f t="shared" si="2"/>
        <v>100</v>
      </c>
      <c r="D17" s="27">
        <f t="shared" si="3"/>
        <v>100</v>
      </c>
      <c r="E17" s="12">
        <f>VLOOKUP(A17,'Previous FZ'!$C$2:$BN$64,62,FALSE)-G17</f>
        <v>0</v>
      </c>
      <c r="F17" s="12">
        <f>VLOOKUP(A17,'NaFRA2 FZ'!$C$2:$BN$64,62,FALSE)</f>
        <v>0</v>
      </c>
      <c r="G17" s="13">
        <f>VLOOKUP(A17,'Previous FZ'!$C$2:$BN$64,64,FALSE)</f>
        <v>0</v>
      </c>
      <c r="H17" s="18">
        <f>VLOOKUP(A17,'NaFRA2 FZ'!$C$2:$BN$64,64,FALSE)</f>
        <v>0</v>
      </c>
      <c r="I17" s="54" t="s">
        <v>328</v>
      </c>
    </row>
    <row r="18" spans="1:9" ht="16" x14ac:dyDescent="0.2">
      <c r="A18" s="52" t="s">
        <v>394</v>
      </c>
      <c r="B18" s="11" t="s">
        <v>395</v>
      </c>
      <c r="C18" s="26">
        <f>100-E18-G18</f>
        <v>64.681809769704202</v>
      </c>
      <c r="D18" s="27">
        <f t="shared" si="3"/>
        <v>64.681809778373292</v>
      </c>
      <c r="E18" s="12">
        <f>VLOOKUP(A18,'Previous FZ'!$C$2:$BN$64,62,FALSE)-G18</f>
        <v>5.6649144055738994</v>
      </c>
      <c r="F18" s="12">
        <f>VLOOKUP(A18,'NaFRA2 FZ'!$C$2:$BN$64,62,FALSE)</f>
        <v>5.6649143969048099</v>
      </c>
      <c r="G18" s="13">
        <f>VLOOKUP(A18,'Previous FZ'!$C$2:$BN$64,64,FALSE)</f>
        <v>29.653275824721899</v>
      </c>
      <c r="H18" s="18">
        <f>VLOOKUP(A18,'NaFRA2 FZ'!$C$2:$BN$64,64,FALSE)</f>
        <v>29.653275824721899</v>
      </c>
      <c r="I18" s="54" t="s">
        <v>665</v>
      </c>
    </row>
    <row r="19" spans="1:9" ht="16" x14ac:dyDescent="0.2">
      <c r="A19" s="52" t="s">
        <v>396</v>
      </c>
      <c r="B19" s="11" t="s">
        <v>397</v>
      </c>
      <c r="C19" s="26">
        <f t="shared" si="2"/>
        <v>99.704889461756522</v>
      </c>
      <c r="D19" s="27">
        <f t="shared" si="3"/>
        <v>99.134815798070591</v>
      </c>
      <c r="E19" s="12">
        <f>VLOOKUP(A19,'Previous FZ'!$C$2:$BN$64,62,FALSE)-G19</f>
        <v>3.0127634267643977E-2</v>
      </c>
      <c r="F19" s="12">
        <f>VLOOKUP(A19,'NaFRA2 FZ'!$C$2:$BN$64,62,FALSE)</f>
        <v>0.82332959887784396</v>
      </c>
      <c r="G19" s="13">
        <f>VLOOKUP(A19,'Previous FZ'!$C$2:$BN$64,64,FALSE)</f>
        <v>0.26498290397583601</v>
      </c>
      <c r="H19" s="18">
        <f>VLOOKUP(A19,'NaFRA2 FZ'!$C$2:$BN$64,64,FALSE)</f>
        <v>4.1854603051558498E-2</v>
      </c>
      <c r="I19" s="54" t="s">
        <v>664</v>
      </c>
    </row>
    <row r="20" spans="1:9" ht="16" x14ac:dyDescent="0.2">
      <c r="A20" s="52" t="s">
        <v>398</v>
      </c>
      <c r="B20" s="11" t="s">
        <v>370</v>
      </c>
      <c r="C20" s="26">
        <f t="shared" si="2"/>
        <v>100</v>
      </c>
      <c r="D20" s="27">
        <f t="shared" si="3"/>
        <v>100</v>
      </c>
      <c r="E20" s="12">
        <f>VLOOKUP(A20,'Previous FZ'!$C$2:$BN$64,62,FALSE)-G20</f>
        <v>0</v>
      </c>
      <c r="F20" s="12">
        <f>VLOOKUP(A20,'NaFRA2 FZ'!$C$2:$BN$64,62,FALSE)</f>
        <v>0</v>
      </c>
      <c r="G20" s="13">
        <f>VLOOKUP(A20,'Previous FZ'!$C$2:$BN$64,64,FALSE)</f>
        <v>0</v>
      </c>
      <c r="H20" s="18">
        <f>VLOOKUP(A20,'NaFRA2 FZ'!$C$2:$BN$64,64,FALSE)</f>
        <v>0</v>
      </c>
      <c r="I20" s="54" t="s">
        <v>328</v>
      </c>
    </row>
    <row r="21" spans="1:9" ht="16" x14ac:dyDescent="0.2">
      <c r="A21" s="52" t="s">
        <v>399</v>
      </c>
      <c r="B21" s="11" t="s">
        <v>371</v>
      </c>
      <c r="C21" s="26">
        <f t="shared" si="2"/>
        <v>100</v>
      </c>
      <c r="D21" s="27">
        <f t="shared" si="3"/>
        <v>100</v>
      </c>
      <c r="E21" s="12">
        <f>VLOOKUP(A21,'Previous FZ'!$C$2:$BN$64,62,FALSE)-G21</f>
        <v>0</v>
      </c>
      <c r="F21" s="12">
        <f>VLOOKUP(A21,'NaFRA2 FZ'!$C$2:$BN$64,62,FALSE)</f>
        <v>0</v>
      </c>
      <c r="G21" s="13">
        <f>VLOOKUP(A21,'Previous FZ'!$C$2:$BN$64,64,FALSE)</f>
        <v>0</v>
      </c>
      <c r="H21" s="18">
        <f>VLOOKUP(A21,'NaFRA2 FZ'!$C$2:$BN$64,64,FALSE)</f>
        <v>0</v>
      </c>
      <c r="I21" s="54" t="s">
        <v>328</v>
      </c>
    </row>
    <row r="22" spans="1:9" ht="16" x14ac:dyDescent="0.2">
      <c r="A22" s="52" t="s">
        <v>400</v>
      </c>
      <c r="B22" s="11" t="s">
        <v>401</v>
      </c>
      <c r="C22" s="26">
        <f t="shared" si="2"/>
        <v>100</v>
      </c>
      <c r="D22" s="27">
        <f t="shared" si="3"/>
        <v>100</v>
      </c>
      <c r="E22" s="12">
        <f>VLOOKUP(A22,'Previous FZ'!$C$2:$BN$64,62,FALSE)-G22</f>
        <v>0</v>
      </c>
      <c r="F22" s="12">
        <f>VLOOKUP(A22,'NaFRA2 FZ'!$C$2:$BN$64,62,FALSE)</f>
        <v>0</v>
      </c>
      <c r="G22" s="13">
        <f>VLOOKUP(A22,'Previous FZ'!$C$2:$BN$64,64,FALSE)</f>
        <v>0</v>
      </c>
      <c r="H22" s="18">
        <f>VLOOKUP(A22,'NaFRA2 FZ'!$C$2:$BN$64,64,FALSE)</f>
        <v>0</v>
      </c>
      <c r="I22" s="54" t="s">
        <v>328</v>
      </c>
    </row>
    <row r="23" spans="1:9" ht="16" x14ac:dyDescent="0.2">
      <c r="A23" s="52" t="s">
        <v>402</v>
      </c>
      <c r="B23" s="11" t="s">
        <v>372</v>
      </c>
      <c r="C23" s="26">
        <f t="shared" si="2"/>
        <v>100</v>
      </c>
      <c r="D23" s="27">
        <f t="shared" si="3"/>
        <v>100</v>
      </c>
      <c r="E23" s="12">
        <f>VLOOKUP(A23,'Previous FZ'!$C$2:$BN$64,62,FALSE)-G23</f>
        <v>0</v>
      </c>
      <c r="F23" s="12">
        <f>VLOOKUP(A23,'NaFRA2 FZ'!$C$2:$BN$64,62,FALSE)</f>
        <v>0</v>
      </c>
      <c r="G23" s="13">
        <f>VLOOKUP(A23,'Previous FZ'!$C$2:$BN$64,64,FALSE)</f>
        <v>0</v>
      </c>
      <c r="H23" s="18">
        <f>VLOOKUP(A23,'NaFRA2 FZ'!$C$2:$BN$64,64,FALSE)</f>
        <v>0</v>
      </c>
      <c r="I23" s="54" t="s">
        <v>328</v>
      </c>
    </row>
    <row r="24" spans="1:9" ht="16" x14ac:dyDescent="0.2">
      <c r="A24" s="52" t="s">
        <v>403</v>
      </c>
      <c r="B24" s="11" t="s">
        <v>373</v>
      </c>
      <c r="C24" s="26">
        <f t="shared" si="2"/>
        <v>75.393665926099501</v>
      </c>
      <c r="D24" s="27">
        <f t="shared" si="3"/>
        <v>75.392881635112559</v>
      </c>
      <c r="E24" s="12">
        <f>VLOOKUP(A24,'Previous FZ'!$C$2:$BN$64,62,FALSE)-G24</f>
        <v>7.0797390952954977</v>
      </c>
      <c r="F24" s="12">
        <f>VLOOKUP(A24,'NaFRA2 FZ'!$C$2:$BN$64,62,FALSE)</f>
        <v>7.08021605718874</v>
      </c>
      <c r="G24" s="13">
        <f>VLOOKUP(A24,'Previous FZ'!$C$2:$BN$64,64,FALSE)</f>
        <v>17.526594978605001</v>
      </c>
      <c r="H24" s="18">
        <f>VLOOKUP(A24,'NaFRA2 FZ'!$C$2:$BN$64,64,FALSE)</f>
        <v>17.526902307698698</v>
      </c>
      <c r="I24" s="54" t="s">
        <v>665</v>
      </c>
    </row>
    <row r="25" spans="1:9" ht="16" x14ac:dyDescent="0.2">
      <c r="A25" s="52" t="s">
        <v>404</v>
      </c>
      <c r="B25" s="11" t="s">
        <v>405</v>
      </c>
      <c r="C25" s="26">
        <f t="shared" si="2"/>
        <v>100</v>
      </c>
      <c r="D25" s="27">
        <f t="shared" si="3"/>
        <v>100</v>
      </c>
      <c r="E25" s="12">
        <f>VLOOKUP(A25,'Previous FZ'!$C$2:$BN$64,62,FALSE)-G25</f>
        <v>0</v>
      </c>
      <c r="F25" s="12">
        <f>VLOOKUP(A25,'NaFRA2 FZ'!$C$2:$BN$64,62,FALSE)</f>
        <v>0</v>
      </c>
      <c r="G25" s="13">
        <f>VLOOKUP(A25,'Previous FZ'!$C$2:$BN$64,64,FALSE)</f>
        <v>0</v>
      </c>
      <c r="H25" s="18">
        <f>VLOOKUP(A25,'NaFRA2 FZ'!$C$2:$BN$64,64,FALSE)</f>
        <v>0</v>
      </c>
      <c r="I25" s="54" t="s">
        <v>328</v>
      </c>
    </row>
    <row r="26" spans="1:9" ht="16" x14ac:dyDescent="0.2">
      <c r="A26" s="52" t="s">
        <v>406</v>
      </c>
      <c r="B26" s="11" t="s">
        <v>374</v>
      </c>
      <c r="C26" s="26">
        <f t="shared" si="2"/>
        <v>94.363199589373934</v>
      </c>
      <c r="D26" s="27">
        <f t="shared" si="3"/>
        <v>94.363199587179224</v>
      </c>
      <c r="E26" s="12">
        <f>VLOOKUP(A26,'Previous FZ'!$C$2:$BN$64,62,FALSE)-G26</f>
        <v>1.2287179357775804</v>
      </c>
      <c r="F26" s="12">
        <f>VLOOKUP(A26,'NaFRA2 FZ'!$C$2:$BN$64,62,FALSE)</f>
        <v>1.2287179379722899</v>
      </c>
      <c r="G26" s="13">
        <f>VLOOKUP(A26,'Previous FZ'!$C$2:$BN$64,64,FALSE)</f>
        <v>4.4080824748484799</v>
      </c>
      <c r="H26" s="18">
        <f>VLOOKUP(A26,'NaFRA2 FZ'!$C$2:$BN$64,64,FALSE)</f>
        <v>4.4080824748484799</v>
      </c>
      <c r="I26" s="54" t="s">
        <v>665</v>
      </c>
    </row>
    <row r="27" spans="1:9" ht="16" x14ac:dyDescent="0.2">
      <c r="A27" s="52" t="s">
        <v>407</v>
      </c>
      <c r="B27" s="11" t="s">
        <v>408</v>
      </c>
      <c r="C27" s="26">
        <f t="shared" si="2"/>
        <v>100</v>
      </c>
      <c r="D27" s="27">
        <f t="shared" si="3"/>
        <v>100</v>
      </c>
      <c r="E27" s="12">
        <f>VLOOKUP(A27,'Previous FZ'!$C$2:$BN$64,62,FALSE)-G27</f>
        <v>0</v>
      </c>
      <c r="F27" s="12">
        <f>VLOOKUP(A27,'NaFRA2 FZ'!$C$2:$BN$64,62,FALSE)</f>
        <v>0</v>
      </c>
      <c r="G27" s="13">
        <f>VLOOKUP(A27,'Previous FZ'!$C$2:$BN$64,64,FALSE)</f>
        <v>0</v>
      </c>
      <c r="H27" s="18">
        <f>VLOOKUP(A27,'NaFRA2 FZ'!$C$2:$BN$64,64,FALSE)</f>
        <v>0</v>
      </c>
      <c r="I27" s="54" t="s">
        <v>328</v>
      </c>
    </row>
    <row r="28" spans="1:9" ht="16" x14ac:dyDescent="0.2">
      <c r="A28" s="52" t="s">
        <v>409</v>
      </c>
      <c r="B28" s="11" t="s">
        <v>410</v>
      </c>
      <c r="C28" s="26">
        <f t="shared" si="2"/>
        <v>100</v>
      </c>
      <c r="D28" s="27">
        <f t="shared" si="3"/>
        <v>100</v>
      </c>
      <c r="E28" s="12">
        <f>VLOOKUP(A28,'Previous FZ'!$C$2:$BN$64,62,FALSE)-G28</f>
        <v>0</v>
      </c>
      <c r="F28" s="12">
        <f>VLOOKUP(A28,'NaFRA2 FZ'!$C$2:$BN$64,62,FALSE)</f>
        <v>0</v>
      </c>
      <c r="G28" s="13">
        <f>VLOOKUP(A28,'Previous FZ'!$C$2:$BN$64,64,FALSE)</f>
        <v>0</v>
      </c>
      <c r="H28" s="18">
        <f>VLOOKUP(A28,'NaFRA2 FZ'!$C$2:$BN$64,64,FALSE)</f>
        <v>0</v>
      </c>
      <c r="I28" s="54" t="s">
        <v>328</v>
      </c>
    </row>
    <row r="29" spans="1:9" ht="16" x14ac:dyDescent="0.2">
      <c r="A29" s="52" t="s">
        <v>411</v>
      </c>
      <c r="B29" s="11" t="s">
        <v>412</v>
      </c>
      <c r="C29" s="26">
        <f t="shared" si="2"/>
        <v>100</v>
      </c>
      <c r="D29" s="27">
        <f t="shared" si="3"/>
        <v>100</v>
      </c>
      <c r="E29" s="12">
        <f>VLOOKUP(A29,'Previous FZ'!$C$2:$BN$64,62,FALSE)-G29</f>
        <v>0</v>
      </c>
      <c r="F29" s="12">
        <f>VLOOKUP(A29,'NaFRA2 FZ'!$C$2:$BN$64,62,FALSE)</f>
        <v>0</v>
      </c>
      <c r="G29" s="13">
        <f>VLOOKUP(A29,'Previous FZ'!$C$2:$BN$64,64,FALSE)</f>
        <v>0</v>
      </c>
      <c r="H29" s="18">
        <f>VLOOKUP(A29,'NaFRA2 FZ'!$C$2:$BN$64,64,FALSE)</f>
        <v>0</v>
      </c>
      <c r="I29" s="54" t="s">
        <v>328</v>
      </c>
    </row>
    <row r="30" spans="1:9" ht="16" x14ac:dyDescent="0.2">
      <c r="A30" s="52" t="s">
        <v>413</v>
      </c>
      <c r="B30" s="11" t="s">
        <v>375</v>
      </c>
      <c r="C30" s="26">
        <f t="shared" si="2"/>
        <v>100</v>
      </c>
      <c r="D30" s="27">
        <f t="shared" si="3"/>
        <v>100</v>
      </c>
      <c r="E30" s="12">
        <f>VLOOKUP(A30,'Previous FZ'!$C$2:$BN$64,62,FALSE)-G30</f>
        <v>0</v>
      </c>
      <c r="F30" s="12">
        <f>VLOOKUP(A30,'NaFRA2 FZ'!$C$2:$BN$64,62,FALSE)</f>
        <v>0</v>
      </c>
      <c r="G30" s="13">
        <f>VLOOKUP(A30,'Previous FZ'!$C$2:$BN$64,64,FALSE)</f>
        <v>0</v>
      </c>
      <c r="H30" s="18">
        <f>VLOOKUP(A30,'NaFRA2 FZ'!$C$2:$BN$64,64,FALSE)</f>
        <v>0</v>
      </c>
      <c r="I30" s="54" t="s">
        <v>328</v>
      </c>
    </row>
    <row r="31" spans="1:9" ht="16" x14ac:dyDescent="0.2">
      <c r="A31" s="52" t="s">
        <v>414</v>
      </c>
      <c r="B31" s="11" t="s">
        <v>376</v>
      </c>
      <c r="C31" s="26">
        <f t="shared" si="2"/>
        <v>100</v>
      </c>
      <c r="D31" s="27">
        <f t="shared" si="3"/>
        <v>100</v>
      </c>
      <c r="E31" s="12">
        <f>VLOOKUP(A31,'Previous FZ'!$C$2:$BN$64,62,FALSE)-G31</f>
        <v>0</v>
      </c>
      <c r="F31" s="12">
        <f>VLOOKUP(A31,'NaFRA2 FZ'!$C$2:$BN$64,62,FALSE)</f>
        <v>0</v>
      </c>
      <c r="G31" s="13">
        <f>VLOOKUP(A31,'Previous FZ'!$C$2:$BN$64,64,FALSE)</f>
        <v>0</v>
      </c>
      <c r="H31" s="18">
        <f>VLOOKUP(A31,'NaFRA2 FZ'!$C$2:$BN$64,64,FALSE)</f>
        <v>0</v>
      </c>
      <c r="I31" s="54" t="s">
        <v>328</v>
      </c>
    </row>
    <row r="32" spans="1:9" ht="16" x14ac:dyDescent="0.2">
      <c r="A32" s="52" t="s">
        <v>415</v>
      </c>
      <c r="B32" s="11" t="s">
        <v>416</v>
      </c>
      <c r="C32" s="26">
        <f t="shared" si="2"/>
        <v>100</v>
      </c>
      <c r="D32" s="27">
        <f t="shared" si="3"/>
        <v>100</v>
      </c>
      <c r="E32" s="12">
        <f>VLOOKUP(A32,'Previous FZ'!$C$2:$BN$64,62,FALSE)-G32</f>
        <v>0</v>
      </c>
      <c r="F32" s="12">
        <f>VLOOKUP(A32,'NaFRA2 FZ'!$C$2:$BN$64,62,FALSE)</f>
        <v>0</v>
      </c>
      <c r="G32" s="13">
        <f>VLOOKUP(A32,'Previous FZ'!$C$2:$BN$64,64,FALSE)</f>
        <v>0</v>
      </c>
      <c r="H32" s="18">
        <f>VLOOKUP(A32,'NaFRA2 FZ'!$C$2:$BN$64,64,FALSE)</f>
        <v>0</v>
      </c>
      <c r="I32" s="54" t="s">
        <v>328</v>
      </c>
    </row>
    <row r="33" spans="1:9" ht="16" x14ac:dyDescent="0.2">
      <c r="A33" s="52" t="s">
        <v>417</v>
      </c>
      <c r="B33" s="11" t="s">
        <v>418</v>
      </c>
      <c r="C33" s="26">
        <f t="shared" si="2"/>
        <v>100</v>
      </c>
      <c r="D33" s="27">
        <f t="shared" si="3"/>
        <v>100</v>
      </c>
      <c r="E33" s="12">
        <f>VLOOKUP(A33,'Previous FZ'!$C$2:$BN$64,62,FALSE)-G33</f>
        <v>0</v>
      </c>
      <c r="F33" s="12">
        <f>VLOOKUP(A33,'NaFRA2 FZ'!$C$2:$BN$64,62,FALSE)</f>
        <v>0</v>
      </c>
      <c r="G33" s="13">
        <f>VLOOKUP(A33,'Previous FZ'!$C$2:$BN$64,64,FALSE)</f>
        <v>0</v>
      </c>
      <c r="H33" s="18">
        <f>VLOOKUP(A33,'NaFRA2 FZ'!$C$2:$BN$64,64,FALSE)</f>
        <v>0</v>
      </c>
      <c r="I33" s="54" t="s">
        <v>328</v>
      </c>
    </row>
    <row r="34" spans="1:9" ht="16" x14ac:dyDescent="0.2">
      <c r="A34" s="52" t="s">
        <v>419</v>
      </c>
      <c r="B34" s="11" t="s">
        <v>420</v>
      </c>
      <c r="C34" s="26">
        <f t="shared" si="2"/>
        <v>100</v>
      </c>
      <c r="D34" s="27">
        <f t="shared" si="3"/>
        <v>100</v>
      </c>
      <c r="E34" s="12">
        <f>VLOOKUP(A34,'Previous FZ'!$C$2:$BN$64,62,FALSE)-G34</f>
        <v>0</v>
      </c>
      <c r="F34" s="12">
        <f>VLOOKUP(A34,'NaFRA2 FZ'!$C$2:$BN$64,62,FALSE)</f>
        <v>0</v>
      </c>
      <c r="G34" s="13">
        <f>VLOOKUP(A34,'Previous FZ'!$C$2:$BN$64,64,FALSE)</f>
        <v>0</v>
      </c>
      <c r="H34" s="18">
        <f>VLOOKUP(A34,'NaFRA2 FZ'!$C$2:$BN$64,64,FALSE)</f>
        <v>0</v>
      </c>
      <c r="I34" s="54" t="s">
        <v>328</v>
      </c>
    </row>
    <row r="35" spans="1:9" ht="16" x14ac:dyDescent="0.2">
      <c r="A35" s="52" t="s">
        <v>421</v>
      </c>
      <c r="B35" s="11" t="s">
        <v>422</v>
      </c>
      <c r="C35" s="26">
        <f t="shared" si="2"/>
        <v>100</v>
      </c>
      <c r="D35" s="27">
        <f t="shared" si="3"/>
        <v>100</v>
      </c>
      <c r="E35" s="12">
        <f>VLOOKUP(A35,'Previous FZ'!$C$2:$BN$64,62,FALSE)-G35</f>
        <v>0</v>
      </c>
      <c r="F35" s="12">
        <f>VLOOKUP(A35,'NaFRA2 FZ'!$C$2:$BN$64,62,FALSE)</f>
        <v>0</v>
      </c>
      <c r="G35" s="13">
        <f>VLOOKUP(A35,'Previous FZ'!$C$2:$BN$64,64,FALSE)</f>
        <v>0</v>
      </c>
      <c r="H35" s="18">
        <f>VLOOKUP(A35,'NaFRA2 FZ'!$C$2:$BN$64,64,FALSE)</f>
        <v>0</v>
      </c>
      <c r="I35" s="54" t="s">
        <v>328</v>
      </c>
    </row>
    <row r="36" spans="1:9" ht="16" x14ac:dyDescent="0.2">
      <c r="A36" s="52" t="s">
        <v>423</v>
      </c>
      <c r="B36" s="11" t="s">
        <v>424</v>
      </c>
      <c r="C36" s="26">
        <f t="shared" si="2"/>
        <v>100</v>
      </c>
      <c r="D36" s="27">
        <f t="shared" si="3"/>
        <v>100</v>
      </c>
      <c r="E36" s="12">
        <f>VLOOKUP(A36,'Previous FZ'!$C$2:$BN$64,62,FALSE)-G36</f>
        <v>0</v>
      </c>
      <c r="F36" s="12">
        <f>VLOOKUP(A36,'NaFRA2 FZ'!$C$2:$BN$64,62,FALSE)</f>
        <v>0</v>
      </c>
      <c r="G36" s="13">
        <f>VLOOKUP(A36,'Previous FZ'!$C$2:$BN$64,64,FALSE)</f>
        <v>0</v>
      </c>
      <c r="H36" s="18">
        <f>VLOOKUP(A36,'NaFRA2 FZ'!$C$2:$BN$64,64,FALSE)</f>
        <v>0</v>
      </c>
      <c r="I36" s="54" t="s">
        <v>328</v>
      </c>
    </row>
    <row r="37" spans="1:9" ht="16" x14ac:dyDescent="0.2">
      <c r="A37" s="52" t="s">
        <v>366</v>
      </c>
      <c r="B37" s="11" t="s">
        <v>369</v>
      </c>
      <c r="C37" s="26">
        <f t="shared" si="2"/>
        <v>100</v>
      </c>
      <c r="D37" s="27">
        <f t="shared" si="3"/>
        <v>100</v>
      </c>
      <c r="E37" s="12">
        <f>VLOOKUP(A37,'Previous FZ'!$C$2:$BN$64,62,FALSE)-G37</f>
        <v>0</v>
      </c>
      <c r="F37" s="12">
        <f>VLOOKUP(A37,'NaFRA2 FZ'!$C$2:$BN$64,62,FALSE)</f>
        <v>0</v>
      </c>
      <c r="G37" s="13">
        <f>VLOOKUP(A37,'Previous FZ'!$C$2:$BN$64,64,FALSE)</f>
        <v>0</v>
      </c>
      <c r="H37" s="18">
        <f>VLOOKUP(A37,'NaFRA2 FZ'!$C$2:$BN$64,64,FALSE)</f>
        <v>0</v>
      </c>
      <c r="I37" s="54" t="s">
        <v>328</v>
      </c>
    </row>
    <row r="38" spans="1:9" ht="16" x14ac:dyDescent="0.2">
      <c r="A38" s="52" t="s">
        <v>425</v>
      </c>
      <c r="B38" s="11" t="s">
        <v>426</v>
      </c>
      <c r="C38" s="26">
        <f t="shared" si="2"/>
        <v>100</v>
      </c>
      <c r="D38" s="27">
        <f t="shared" si="3"/>
        <v>100</v>
      </c>
      <c r="E38" s="12">
        <f>VLOOKUP(A38,'Previous FZ'!$C$2:$BN$64,62,FALSE)-G38</f>
        <v>0</v>
      </c>
      <c r="F38" s="12">
        <f>VLOOKUP(A38,'NaFRA2 FZ'!$C$2:$BN$64,62,FALSE)</f>
        <v>0</v>
      </c>
      <c r="G38" s="13">
        <f>VLOOKUP(A38,'Previous FZ'!$C$2:$BN$64,64,FALSE)</f>
        <v>0</v>
      </c>
      <c r="H38" s="18">
        <f>VLOOKUP(A38,'NaFRA2 FZ'!$C$2:$BN$64,64,FALSE)</f>
        <v>0</v>
      </c>
      <c r="I38" s="54" t="s">
        <v>328</v>
      </c>
    </row>
    <row r="39" spans="1:9" ht="16" x14ac:dyDescent="0.2">
      <c r="A39" s="52" t="s">
        <v>362</v>
      </c>
      <c r="B39" s="11" t="s">
        <v>367</v>
      </c>
      <c r="C39" s="26">
        <f t="shared" si="2"/>
        <v>85.8206848021333</v>
      </c>
      <c r="D39" s="27">
        <f t="shared" si="3"/>
        <v>79.719084356077317</v>
      </c>
      <c r="E39" s="12">
        <f>VLOOKUP(A39,'Previous FZ'!$C$2:$BN$64,62,FALSE)-G39</f>
        <v>10.57842893622057</v>
      </c>
      <c r="F39" s="12">
        <f>VLOOKUP(A39,'NaFRA2 FZ'!$C$2:$BN$64,62,FALSE)</f>
        <v>14.650673652842899</v>
      </c>
      <c r="G39" s="13">
        <f>VLOOKUP(A39,'Previous FZ'!$C$2:$BN$64,64,FALSE)</f>
        <v>3.6008862616461301</v>
      </c>
      <c r="H39" s="18">
        <f>VLOOKUP(A39,'NaFRA2 FZ'!$C$2:$BN$64,64,FALSE)</f>
        <v>5.6302419910797896</v>
      </c>
      <c r="I39" s="54" t="s">
        <v>668</v>
      </c>
    </row>
    <row r="40" spans="1:9" ht="16" x14ac:dyDescent="0.2">
      <c r="A40" s="52" t="s">
        <v>427</v>
      </c>
      <c r="B40" s="11" t="s">
        <v>428</v>
      </c>
      <c r="C40" s="26">
        <f t="shared" si="2"/>
        <v>100</v>
      </c>
      <c r="D40" s="27">
        <f t="shared" si="3"/>
        <v>100</v>
      </c>
      <c r="E40" s="12">
        <f>VLOOKUP(A40,'Previous FZ'!$C$2:$BN$64,62,FALSE)-G40</f>
        <v>0</v>
      </c>
      <c r="F40" s="12">
        <f>VLOOKUP(A40,'NaFRA2 FZ'!$C$2:$BN$64,62,FALSE)</f>
        <v>0</v>
      </c>
      <c r="G40" s="13">
        <f>VLOOKUP(A40,'Previous FZ'!$C$2:$BN$64,64,FALSE)</f>
        <v>0</v>
      </c>
      <c r="H40" s="18">
        <f>VLOOKUP(A40,'NaFRA2 FZ'!$C$2:$BN$64,64,FALSE)</f>
        <v>0</v>
      </c>
      <c r="I40" s="54" t="s">
        <v>328</v>
      </c>
    </row>
    <row r="41" spans="1:9" ht="16" x14ac:dyDescent="0.2">
      <c r="A41" s="52" t="s">
        <v>429</v>
      </c>
      <c r="B41" s="11" t="s">
        <v>430</v>
      </c>
      <c r="C41" s="26">
        <f t="shared" si="2"/>
        <v>100</v>
      </c>
      <c r="D41" s="27">
        <f t="shared" si="3"/>
        <v>100</v>
      </c>
      <c r="E41" s="12">
        <f>VLOOKUP(A41,'Previous FZ'!$C$2:$BN$64,62,FALSE)-G41</f>
        <v>0</v>
      </c>
      <c r="F41" s="12">
        <f>VLOOKUP(A41,'NaFRA2 FZ'!$C$2:$BN$64,62,FALSE)</f>
        <v>0</v>
      </c>
      <c r="G41" s="13">
        <f>VLOOKUP(A41,'Previous FZ'!$C$2:$BN$64,64,FALSE)</f>
        <v>0</v>
      </c>
      <c r="H41" s="18">
        <f>VLOOKUP(A41,'NaFRA2 FZ'!$C$2:$BN$64,64,FALSE)</f>
        <v>0</v>
      </c>
      <c r="I41" s="54" t="s">
        <v>328</v>
      </c>
    </row>
    <row r="42" spans="1:9" ht="16" x14ac:dyDescent="0.2">
      <c r="A42" s="52" t="s">
        <v>431</v>
      </c>
      <c r="B42" s="11" t="s">
        <v>432</v>
      </c>
      <c r="C42" s="26">
        <f t="shared" si="2"/>
        <v>100</v>
      </c>
      <c r="D42" s="27">
        <f t="shared" si="3"/>
        <v>100</v>
      </c>
      <c r="E42" s="12">
        <f>VLOOKUP(A42,'Previous FZ'!$C$2:$BN$64,62,FALSE)-G42</f>
        <v>0</v>
      </c>
      <c r="F42" s="12">
        <f>VLOOKUP(A42,'NaFRA2 FZ'!$C$2:$BN$64,62,FALSE)</f>
        <v>0</v>
      </c>
      <c r="G42" s="13">
        <f>VLOOKUP(A42,'Previous FZ'!$C$2:$BN$64,64,FALSE)</f>
        <v>0</v>
      </c>
      <c r="H42" s="18">
        <f>VLOOKUP(A42,'NaFRA2 FZ'!$C$2:$BN$64,64,FALSE)</f>
        <v>0</v>
      </c>
      <c r="I42" s="54" t="s">
        <v>328</v>
      </c>
    </row>
    <row r="43" spans="1:9" ht="16" x14ac:dyDescent="0.2">
      <c r="A43" s="52" t="s">
        <v>433</v>
      </c>
      <c r="B43" s="11" t="s">
        <v>434</v>
      </c>
      <c r="C43" s="26">
        <f t="shared" si="2"/>
        <v>100</v>
      </c>
      <c r="D43" s="27">
        <f t="shared" si="3"/>
        <v>100</v>
      </c>
      <c r="E43" s="12">
        <f>VLOOKUP(A43,'Previous FZ'!$C$2:$BN$64,62,FALSE)-G43</f>
        <v>0</v>
      </c>
      <c r="F43" s="12">
        <f>VLOOKUP(A43,'NaFRA2 FZ'!$C$2:$BN$64,62,FALSE)</f>
        <v>0</v>
      </c>
      <c r="G43" s="13">
        <f>VLOOKUP(A43,'Previous FZ'!$C$2:$BN$64,64,FALSE)</f>
        <v>0</v>
      </c>
      <c r="H43" s="18">
        <f>VLOOKUP(A43,'NaFRA2 FZ'!$C$2:$BN$64,64,FALSE)</f>
        <v>0</v>
      </c>
      <c r="I43" s="54" t="s">
        <v>328</v>
      </c>
    </row>
    <row r="44" spans="1:9" ht="16" x14ac:dyDescent="0.2">
      <c r="A44" s="52" t="s">
        <v>435</v>
      </c>
      <c r="B44" s="11" t="s">
        <v>436</v>
      </c>
      <c r="C44" s="26">
        <f t="shared" si="2"/>
        <v>100</v>
      </c>
      <c r="D44" s="27">
        <f t="shared" si="3"/>
        <v>100</v>
      </c>
      <c r="E44" s="12">
        <f>VLOOKUP(A44,'Previous FZ'!$C$2:$BN$64,62,FALSE)-G44</f>
        <v>0</v>
      </c>
      <c r="F44" s="12">
        <f>VLOOKUP(A44,'NaFRA2 FZ'!$C$2:$BN$64,62,FALSE)</f>
        <v>0</v>
      </c>
      <c r="G44" s="13">
        <f>VLOOKUP(A44,'Previous FZ'!$C$2:$BN$64,64,FALSE)</f>
        <v>0</v>
      </c>
      <c r="H44" s="18">
        <f>VLOOKUP(A44,'NaFRA2 FZ'!$C$2:$BN$64,64,FALSE)</f>
        <v>0</v>
      </c>
      <c r="I44" s="54" t="s">
        <v>328</v>
      </c>
    </row>
    <row r="45" spans="1:9" ht="16" x14ac:dyDescent="0.2">
      <c r="A45" s="52" t="s">
        <v>437</v>
      </c>
      <c r="B45" s="11" t="s">
        <v>438</v>
      </c>
      <c r="C45" s="26">
        <f t="shared" si="2"/>
        <v>100</v>
      </c>
      <c r="D45" s="27">
        <f t="shared" si="3"/>
        <v>100</v>
      </c>
      <c r="E45" s="12">
        <f>VLOOKUP(A45,'Previous FZ'!$C$2:$BN$64,62,FALSE)-G45</f>
        <v>0</v>
      </c>
      <c r="F45" s="12">
        <f>VLOOKUP(A45,'NaFRA2 FZ'!$C$2:$BN$64,62,FALSE)</f>
        <v>0</v>
      </c>
      <c r="G45" s="13">
        <f>VLOOKUP(A45,'Previous FZ'!$C$2:$BN$64,64,FALSE)</f>
        <v>0</v>
      </c>
      <c r="H45" s="18">
        <f>VLOOKUP(A45,'NaFRA2 FZ'!$C$2:$BN$64,64,FALSE)</f>
        <v>0</v>
      </c>
      <c r="I45" s="54" t="s">
        <v>328</v>
      </c>
    </row>
    <row r="46" spans="1:9" ht="16" x14ac:dyDescent="0.2">
      <c r="A46" s="52" t="s">
        <v>439</v>
      </c>
      <c r="B46" s="11" t="s">
        <v>440</v>
      </c>
      <c r="C46" s="26">
        <f t="shared" si="2"/>
        <v>100</v>
      </c>
      <c r="D46" s="27">
        <f t="shared" si="3"/>
        <v>100</v>
      </c>
      <c r="E46" s="12">
        <f>VLOOKUP(A46,'Previous FZ'!$C$2:$BN$64,62,FALSE)-G46</f>
        <v>0</v>
      </c>
      <c r="F46" s="12">
        <f>VLOOKUP(A46,'NaFRA2 FZ'!$C$2:$BN$64,62,FALSE)</f>
        <v>0</v>
      </c>
      <c r="G46" s="13">
        <f>VLOOKUP(A46,'Previous FZ'!$C$2:$BN$64,64,FALSE)</f>
        <v>0</v>
      </c>
      <c r="H46" s="18">
        <f>VLOOKUP(A46,'NaFRA2 FZ'!$C$2:$BN$64,64,FALSE)</f>
        <v>0</v>
      </c>
      <c r="I46" s="54" t="s">
        <v>328</v>
      </c>
    </row>
    <row r="47" spans="1:9" ht="16" x14ac:dyDescent="0.2">
      <c r="A47" s="52" t="s">
        <v>441</v>
      </c>
      <c r="B47" s="11" t="s">
        <v>442</v>
      </c>
      <c r="C47" s="26">
        <f t="shared" si="2"/>
        <v>100</v>
      </c>
      <c r="D47" s="27">
        <f t="shared" si="3"/>
        <v>100</v>
      </c>
      <c r="E47" s="12">
        <f>VLOOKUP(A47,'Previous FZ'!$C$2:$BN$64,62,FALSE)-G47</f>
        <v>0</v>
      </c>
      <c r="F47" s="12">
        <f>VLOOKUP(A47,'NaFRA2 FZ'!$C$2:$BN$64,62,FALSE)</f>
        <v>0</v>
      </c>
      <c r="G47" s="13">
        <f>VLOOKUP(A47,'Previous FZ'!$C$2:$BN$64,64,FALSE)</f>
        <v>0</v>
      </c>
      <c r="H47" s="18">
        <f>VLOOKUP(A47,'NaFRA2 FZ'!$C$2:$BN$64,64,FALSE)</f>
        <v>0</v>
      </c>
      <c r="I47" s="54" t="s">
        <v>328</v>
      </c>
    </row>
    <row r="48" spans="1:9" ht="16" x14ac:dyDescent="0.2">
      <c r="A48" s="52" t="s">
        <v>443</v>
      </c>
      <c r="B48" s="11" t="s">
        <v>444</v>
      </c>
      <c r="C48" s="26">
        <f t="shared" si="2"/>
        <v>100</v>
      </c>
      <c r="D48" s="27">
        <f t="shared" si="3"/>
        <v>100</v>
      </c>
      <c r="E48" s="12">
        <f>VLOOKUP(A48,'Previous FZ'!$C$2:$BN$64,62,FALSE)-G48</f>
        <v>0</v>
      </c>
      <c r="F48" s="12">
        <f>VLOOKUP(A48,'NaFRA2 FZ'!$C$2:$BN$64,62,FALSE)</f>
        <v>0</v>
      </c>
      <c r="G48" s="13">
        <f>VLOOKUP(A48,'Previous FZ'!$C$2:$BN$64,64,FALSE)</f>
        <v>0</v>
      </c>
      <c r="H48" s="18">
        <f>VLOOKUP(A48,'NaFRA2 FZ'!$C$2:$BN$64,64,FALSE)</f>
        <v>0</v>
      </c>
      <c r="I48" s="54" t="s">
        <v>328</v>
      </c>
    </row>
    <row r="49" spans="1:9" ht="16" x14ac:dyDescent="0.2">
      <c r="A49" s="52" t="s">
        <v>363</v>
      </c>
      <c r="B49" s="11" t="s">
        <v>368</v>
      </c>
      <c r="C49" s="26">
        <f t="shared" si="2"/>
        <v>100</v>
      </c>
      <c r="D49" s="27">
        <f t="shared" si="3"/>
        <v>100</v>
      </c>
      <c r="E49" s="12">
        <f>VLOOKUP(A49,'Previous FZ'!$C$2:$BN$64,62,FALSE)-G49</f>
        <v>0</v>
      </c>
      <c r="F49" s="12">
        <f>VLOOKUP(A49,'NaFRA2 FZ'!$C$2:$BN$64,62,FALSE)</f>
        <v>0</v>
      </c>
      <c r="G49" s="13">
        <f>VLOOKUP(A49,'Previous FZ'!$C$2:$BN$64,64,FALSE)</f>
        <v>0</v>
      </c>
      <c r="H49" s="18">
        <f>VLOOKUP(A49,'NaFRA2 FZ'!$C$2:$BN$64,64,FALSE)</f>
        <v>0</v>
      </c>
      <c r="I49" s="54" t="s">
        <v>328</v>
      </c>
    </row>
    <row r="50" spans="1:9" ht="16" x14ac:dyDescent="0.2">
      <c r="A50" s="52" t="s">
        <v>445</v>
      </c>
      <c r="B50" s="11" t="s">
        <v>446</v>
      </c>
      <c r="C50" s="26">
        <f t="shared" si="2"/>
        <v>100</v>
      </c>
      <c r="D50" s="27">
        <f t="shared" si="3"/>
        <v>100</v>
      </c>
      <c r="E50" s="12">
        <f>VLOOKUP(A50,'Previous FZ'!$C$2:$BN$64,62,FALSE)-G50</f>
        <v>0</v>
      </c>
      <c r="F50" s="12">
        <f>VLOOKUP(A50,'NaFRA2 FZ'!$C$2:$BN$64,62,FALSE)</f>
        <v>0</v>
      </c>
      <c r="G50" s="13">
        <f>VLOOKUP(A50,'Previous FZ'!$C$2:$BN$64,64,FALSE)</f>
        <v>0</v>
      </c>
      <c r="H50" s="18">
        <f>VLOOKUP(A50,'NaFRA2 FZ'!$C$2:$BN$64,64,FALSE)</f>
        <v>0</v>
      </c>
      <c r="I50" s="54" t="s">
        <v>328</v>
      </c>
    </row>
    <row r="51" spans="1:9" ht="16" x14ac:dyDescent="0.2">
      <c r="A51" s="52" t="s">
        <v>447</v>
      </c>
      <c r="B51" s="11" t="s">
        <v>448</v>
      </c>
      <c r="C51" s="26">
        <f t="shared" si="2"/>
        <v>100</v>
      </c>
      <c r="D51" s="27">
        <f t="shared" si="3"/>
        <v>100</v>
      </c>
      <c r="E51" s="12">
        <f>VLOOKUP(A51,'Previous FZ'!$C$2:$BN$64,62,FALSE)-G51</f>
        <v>0</v>
      </c>
      <c r="F51" s="12">
        <f>VLOOKUP(A51,'NaFRA2 FZ'!$C$2:$BN$64,62,FALSE)</f>
        <v>0</v>
      </c>
      <c r="G51" s="13">
        <f>VLOOKUP(A51,'Previous FZ'!$C$2:$BN$64,64,FALSE)</f>
        <v>0</v>
      </c>
      <c r="H51" s="18">
        <f>VLOOKUP(A51,'NaFRA2 FZ'!$C$2:$BN$64,64,FALSE)</f>
        <v>0</v>
      </c>
      <c r="I51" s="54" t="s">
        <v>328</v>
      </c>
    </row>
    <row r="52" spans="1:9" ht="16" x14ac:dyDescent="0.2">
      <c r="A52" s="52" t="s">
        <v>449</v>
      </c>
      <c r="B52" s="11" t="s">
        <v>450</v>
      </c>
      <c r="C52" s="26">
        <f t="shared" si="2"/>
        <v>100</v>
      </c>
      <c r="D52" s="27">
        <f t="shared" si="3"/>
        <v>100</v>
      </c>
      <c r="E52" s="12">
        <f>VLOOKUP(A52,'Previous FZ'!$C$2:$BN$64,62,FALSE)-G52</f>
        <v>0</v>
      </c>
      <c r="F52" s="12">
        <f>VLOOKUP(A52,'NaFRA2 FZ'!$C$2:$BN$64,62,FALSE)</f>
        <v>0</v>
      </c>
      <c r="G52" s="13">
        <f>VLOOKUP(A52,'Previous FZ'!$C$2:$BN$64,64,FALSE)</f>
        <v>0</v>
      </c>
      <c r="H52" s="18">
        <f>VLOOKUP(A52,'NaFRA2 FZ'!$C$2:$BN$64,64,FALSE)</f>
        <v>0</v>
      </c>
      <c r="I52" s="54" t="s">
        <v>328</v>
      </c>
    </row>
    <row r="53" spans="1:9" ht="16" x14ac:dyDescent="0.2">
      <c r="A53" s="52" t="s">
        <v>364</v>
      </c>
      <c r="B53" s="11" t="s">
        <v>451</v>
      </c>
      <c r="C53" s="26">
        <f t="shared" si="2"/>
        <v>100</v>
      </c>
      <c r="D53" s="27">
        <f t="shared" si="3"/>
        <v>100</v>
      </c>
      <c r="E53" s="12">
        <f>VLOOKUP(A53,'Previous FZ'!$C$2:$BN$64,62,FALSE)-G53</f>
        <v>0</v>
      </c>
      <c r="F53" s="12">
        <f>VLOOKUP(A53,'NaFRA2 FZ'!$C$2:$BN$64,62,FALSE)</f>
        <v>0</v>
      </c>
      <c r="G53" s="13">
        <f>VLOOKUP(A53,'Previous FZ'!$C$2:$BN$64,64,FALSE)</f>
        <v>0</v>
      </c>
      <c r="H53" s="18">
        <f>VLOOKUP(A53,'NaFRA2 FZ'!$C$2:$BN$64,64,FALSE)</f>
        <v>0</v>
      </c>
      <c r="I53" s="54" t="s">
        <v>328</v>
      </c>
    </row>
    <row r="54" spans="1:9" ht="16" x14ac:dyDescent="0.2">
      <c r="A54" s="52" t="s">
        <v>452</v>
      </c>
      <c r="B54" s="11" t="s">
        <v>453</v>
      </c>
      <c r="C54" s="26">
        <f t="shared" si="2"/>
        <v>100</v>
      </c>
      <c r="D54" s="27">
        <f t="shared" si="3"/>
        <v>100</v>
      </c>
      <c r="E54" s="12">
        <f>VLOOKUP(A54,'Previous FZ'!$C$2:$BN$64,62,FALSE)-G54</f>
        <v>0</v>
      </c>
      <c r="F54" s="12">
        <f>VLOOKUP(A54,'NaFRA2 FZ'!$C$2:$BN$64,62,FALSE)</f>
        <v>0</v>
      </c>
      <c r="G54" s="13">
        <f>VLOOKUP(A54,'Previous FZ'!$C$2:$BN$64,64,FALSE)</f>
        <v>0</v>
      </c>
      <c r="H54" s="18">
        <f>VLOOKUP(A54,'NaFRA2 FZ'!$C$2:$BN$64,64,FALSE)</f>
        <v>0</v>
      </c>
      <c r="I54" s="54" t="s">
        <v>328</v>
      </c>
    </row>
    <row r="55" spans="1:9" ht="16" x14ac:dyDescent="0.2">
      <c r="A55" s="52" t="s">
        <v>454</v>
      </c>
      <c r="B55" s="11" t="s">
        <v>455</v>
      </c>
      <c r="C55" s="26">
        <f t="shared" si="2"/>
        <v>100</v>
      </c>
      <c r="D55" s="27">
        <f t="shared" si="3"/>
        <v>100</v>
      </c>
      <c r="E55" s="12">
        <f>VLOOKUP(A55,'Previous FZ'!$C$2:$BN$64,62,FALSE)-G55</f>
        <v>0</v>
      </c>
      <c r="F55" s="12">
        <f>VLOOKUP(A55,'NaFRA2 FZ'!$C$2:$BN$64,62,FALSE)</f>
        <v>0</v>
      </c>
      <c r="G55" s="13">
        <f>VLOOKUP(A55,'Previous FZ'!$C$2:$BN$64,64,FALSE)</f>
        <v>0</v>
      </c>
      <c r="H55" s="18">
        <f>VLOOKUP(A55,'NaFRA2 FZ'!$C$2:$BN$64,64,FALSE)</f>
        <v>0</v>
      </c>
      <c r="I55" s="54" t="s">
        <v>328</v>
      </c>
    </row>
    <row r="56" spans="1:9" ht="16" x14ac:dyDescent="0.2">
      <c r="A56" s="52" t="s">
        <v>365</v>
      </c>
      <c r="B56" s="11" t="s">
        <v>377</v>
      </c>
      <c r="C56" s="26">
        <f t="shared" si="2"/>
        <v>100</v>
      </c>
      <c r="D56" s="27">
        <f t="shared" si="3"/>
        <v>100</v>
      </c>
      <c r="E56" s="12">
        <f>VLOOKUP(A56,'Previous FZ'!$C$2:$BN$64,62,FALSE)-G56</f>
        <v>0</v>
      </c>
      <c r="F56" s="12">
        <f>VLOOKUP(A56,'NaFRA2 FZ'!$C$2:$BN$64,62,FALSE)</f>
        <v>0</v>
      </c>
      <c r="G56" s="13">
        <f>VLOOKUP(A56,'Previous FZ'!$C$2:$BN$64,64,FALSE)</f>
        <v>0</v>
      </c>
      <c r="H56" s="18">
        <f>VLOOKUP(A56,'NaFRA2 FZ'!$C$2:$BN$64,64,FALSE)</f>
        <v>0</v>
      </c>
      <c r="I56" s="54" t="s">
        <v>328</v>
      </c>
    </row>
    <row r="57" spans="1:9" ht="16" x14ac:dyDescent="0.2">
      <c r="A57" s="52" t="s">
        <v>456</v>
      </c>
      <c r="B57" s="11" t="s">
        <v>457</v>
      </c>
      <c r="C57" s="26">
        <f t="shared" si="2"/>
        <v>100</v>
      </c>
      <c r="D57" s="27">
        <f t="shared" si="3"/>
        <v>100</v>
      </c>
      <c r="E57" s="12">
        <f>VLOOKUP(A57,'Previous FZ'!$C$2:$BN$64,62,FALSE)-G57</f>
        <v>0</v>
      </c>
      <c r="F57" s="12">
        <f>VLOOKUP(A57,'NaFRA2 FZ'!$C$2:$BN$64,62,FALSE)</f>
        <v>0</v>
      </c>
      <c r="G57" s="13">
        <f>VLOOKUP(A57,'Previous FZ'!$C$2:$BN$64,64,FALSE)</f>
        <v>0</v>
      </c>
      <c r="H57" s="18">
        <f>VLOOKUP(A57,'NaFRA2 FZ'!$C$2:$BN$64,64,FALSE)</f>
        <v>0</v>
      </c>
      <c r="I57" s="54" t="s">
        <v>328</v>
      </c>
    </row>
    <row r="58" spans="1:9" ht="16" x14ac:dyDescent="0.2">
      <c r="A58" s="52" t="s">
        <v>458</v>
      </c>
      <c r="B58" s="11" t="s">
        <v>459</v>
      </c>
      <c r="C58" s="26">
        <f t="shared" si="2"/>
        <v>100</v>
      </c>
      <c r="D58" s="27">
        <f t="shared" si="3"/>
        <v>100</v>
      </c>
      <c r="E58" s="12">
        <f>VLOOKUP(A58,'Previous FZ'!$C$2:$BN$64,62,FALSE)-G58</f>
        <v>0</v>
      </c>
      <c r="F58" s="12">
        <f>VLOOKUP(A58,'NaFRA2 FZ'!$C$2:$BN$64,62,FALSE)</f>
        <v>0</v>
      </c>
      <c r="G58" s="13">
        <f>VLOOKUP(A58,'Previous FZ'!$C$2:$BN$64,64,FALSE)</f>
        <v>0</v>
      </c>
      <c r="H58" s="18">
        <f>VLOOKUP(A58,'NaFRA2 FZ'!$C$2:$BN$64,64,FALSE)</f>
        <v>0</v>
      </c>
      <c r="I58" s="54" t="s">
        <v>328</v>
      </c>
    </row>
    <row r="59" spans="1:9" ht="16" x14ac:dyDescent="0.2">
      <c r="A59" s="52" t="s">
        <v>460</v>
      </c>
      <c r="B59" s="11" t="s">
        <v>461</v>
      </c>
      <c r="C59" s="26">
        <f t="shared" si="2"/>
        <v>100</v>
      </c>
      <c r="D59" s="27">
        <f t="shared" si="3"/>
        <v>100</v>
      </c>
      <c r="E59" s="12">
        <f>VLOOKUP(A59,'Previous FZ'!$C$2:$BN$64,62,FALSE)-G59</f>
        <v>0</v>
      </c>
      <c r="F59" s="12">
        <f>VLOOKUP(A59,'NaFRA2 FZ'!$C$2:$BN$64,62,FALSE)</f>
        <v>0</v>
      </c>
      <c r="G59" s="13">
        <f>VLOOKUP(A59,'Previous FZ'!$C$2:$BN$64,64,FALSE)</f>
        <v>0</v>
      </c>
      <c r="H59" s="18">
        <f>VLOOKUP(A59,'NaFRA2 FZ'!$C$2:$BN$64,64,FALSE)</f>
        <v>0</v>
      </c>
      <c r="I59" s="54" t="s">
        <v>328</v>
      </c>
    </row>
    <row r="60" spans="1:9" ht="16" x14ac:dyDescent="0.2">
      <c r="A60" s="52" t="s">
        <v>462</v>
      </c>
      <c r="B60" s="11" t="s">
        <v>463</v>
      </c>
      <c r="C60" s="26">
        <f t="shared" si="2"/>
        <v>100</v>
      </c>
      <c r="D60" s="27">
        <f t="shared" si="3"/>
        <v>100</v>
      </c>
      <c r="E60" s="12">
        <f>VLOOKUP(A60,'Previous FZ'!$C$2:$BN$64,62,FALSE)-G60</f>
        <v>0</v>
      </c>
      <c r="F60" s="12">
        <f>VLOOKUP(A60,'NaFRA2 FZ'!$C$2:$BN$64,62,FALSE)</f>
        <v>0</v>
      </c>
      <c r="G60" s="13">
        <f>VLOOKUP(A60,'Previous FZ'!$C$2:$BN$64,64,FALSE)</f>
        <v>0</v>
      </c>
      <c r="H60" s="18">
        <f>VLOOKUP(A60,'NaFRA2 FZ'!$C$2:$BN$64,64,FALSE)</f>
        <v>0</v>
      </c>
      <c r="I60" s="54" t="s">
        <v>328</v>
      </c>
    </row>
    <row r="61" spans="1:9" ht="16" x14ac:dyDescent="0.2">
      <c r="A61" s="52" t="s">
        <v>464</v>
      </c>
      <c r="B61" s="11" t="s">
        <v>465</v>
      </c>
      <c r="C61" s="26">
        <f t="shared" si="2"/>
        <v>87.581027719477405</v>
      </c>
      <c r="D61" s="27">
        <f t="shared" si="3"/>
        <v>87.239525391863779</v>
      </c>
      <c r="E61" s="12">
        <f>VLOOKUP(A61,'Previous FZ'!$C$2:$BN$64,62,FALSE)-G61</f>
        <v>0.52385817483510166</v>
      </c>
      <c r="F61" s="12">
        <f>VLOOKUP(A61,'NaFRA2 FZ'!$C$2:$BN$64,62,FALSE)</f>
        <v>0.996546847794612</v>
      </c>
      <c r="G61" s="13">
        <f>VLOOKUP(A61,'Previous FZ'!$C$2:$BN$64,64,FALSE)</f>
        <v>11.895114105687499</v>
      </c>
      <c r="H61" s="18">
        <f>VLOOKUP(A61,'NaFRA2 FZ'!$C$2:$BN$64,64,FALSE)</f>
        <v>11.7639277603416</v>
      </c>
      <c r="I61" s="54" t="s">
        <v>666</v>
      </c>
    </row>
    <row r="62" spans="1:9" ht="16" x14ac:dyDescent="0.2">
      <c r="A62" s="52" t="s">
        <v>466</v>
      </c>
      <c r="B62" s="11" t="s">
        <v>467</v>
      </c>
      <c r="C62" s="26">
        <f t="shared" si="2"/>
        <v>89.710270797469903</v>
      </c>
      <c r="D62" s="27">
        <f t="shared" si="3"/>
        <v>88.739005692642905</v>
      </c>
      <c r="E62" s="12">
        <f>VLOOKUP(A62,'Previous FZ'!$C$2:$BN$64,62,FALSE)-G62</f>
        <v>10.289729202530101</v>
      </c>
      <c r="F62" s="12">
        <f>VLOOKUP(A62,'NaFRA2 FZ'!$C$2:$BN$64,62,FALSE)</f>
        <v>11.2609943073571</v>
      </c>
      <c r="G62" s="13">
        <f>VLOOKUP(A62,'Previous FZ'!$C$2:$BN$64,64,FALSE)</f>
        <v>0</v>
      </c>
      <c r="H62" s="18">
        <f>VLOOKUP(A62,'NaFRA2 FZ'!$C$2:$BN$64,64,FALSE)</f>
        <v>0</v>
      </c>
      <c r="I62" s="54" t="s">
        <v>667</v>
      </c>
    </row>
    <row r="63" spans="1:9" ht="16" x14ac:dyDescent="0.2">
      <c r="A63" s="52" t="s">
        <v>468</v>
      </c>
      <c r="B63" s="11" t="s">
        <v>469</v>
      </c>
      <c r="C63" s="26">
        <f t="shared" si="2"/>
        <v>100</v>
      </c>
      <c r="D63" s="27">
        <f t="shared" si="3"/>
        <v>100</v>
      </c>
      <c r="E63" s="12">
        <f>VLOOKUP(A63,'Previous FZ'!$C$2:$BN$64,62,FALSE)-G63</f>
        <v>0</v>
      </c>
      <c r="F63" s="12">
        <f>VLOOKUP(A63,'NaFRA2 FZ'!$C$2:$BN$64,62,FALSE)</f>
        <v>0</v>
      </c>
      <c r="G63" s="13">
        <f>VLOOKUP(A63,'Previous FZ'!$C$2:$BN$64,64,FALSE)</f>
        <v>0</v>
      </c>
      <c r="H63" s="18">
        <f>VLOOKUP(A63,'NaFRA2 FZ'!$C$2:$BN$64,64,FALSE)</f>
        <v>0</v>
      </c>
      <c r="I63" s="54" t="s">
        <v>328</v>
      </c>
    </row>
    <row r="64" spans="1:9" ht="17" thickBot="1" x14ac:dyDescent="0.25">
      <c r="A64" s="53" t="s">
        <v>470</v>
      </c>
      <c r="B64" s="14" t="s">
        <v>471</v>
      </c>
      <c r="C64" s="28">
        <f t="shared" si="2"/>
        <v>100</v>
      </c>
      <c r="D64" s="29">
        <f t="shared" si="3"/>
        <v>100</v>
      </c>
      <c r="E64" s="15">
        <f>VLOOKUP(A64,'Previous FZ'!$C$2:$BN$64,62,FALSE)-G64</f>
        <v>0</v>
      </c>
      <c r="F64" s="15">
        <f>VLOOKUP(A64,'NaFRA2 FZ'!$C$2:$BN$64,62,FALSE)</f>
        <v>0</v>
      </c>
      <c r="G64" s="16">
        <f>VLOOKUP(A64,'Previous FZ'!$C$2:$BN$64,64,FALSE)</f>
        <v>0</v>
      </c>
      <c r="H64" s="19">
        <f>VLOOKUP(A64,'NaFRA2 FZ'!$C$2:$BN$64,64,FALSE)</f>
        <v>0</v>
      </c>
      <c r="I64" s="56" t="s">
        <v>328</v>
      </c>
    </row>
  </sheetData>
  <autoFilter ref="A1:I64" xr:uid="{9A5BEBE6-E887-4928-9176-CADCA3AAD094}"/>
  <conditionalFormatting sqref="D2:D64">
    <cfRule type="expression" dxfId="12" priority="1">
      <formula>D2&gt;C2+5</formula>
    </cfRule>
    <cfRule type="expression" dxfId="11" priority="2">
      <formula>D2&gt;C2+1</formula>
    </cfRule>
    <cfRule type="expression" dxfId="10" priority="3">
      <formula>D2&lt;C2-5</formula>
    </cfRule>
    <cfRule type="expression" dxfId="9" priority="4">
      <formula>D2&lt;C2-1</formula>
    </cfRule>
  </conditionalFormatting>
  <conditionalFormatting sqref="F2:F64 H2:H64">
    <cfRule type="expression" dxfId="8" priority="5">
      <formula>F2&lt;E2-5</formula>
    </cfRule>
    <cfRule type="expression" dxfId="7" priority="6">
      <formula>F2&lt;E2-1</formula>
    </cfRule>
    <cfRule type="expression" dxfId="6" priority="7">
      <formula>F2&gt;E2+5</formula>
    </cfRule>
    <cfRule type="expression" dxfId="5" priority="8">
      <formula>F2&gt;E2+1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3C9B-10FC-45F6-8B22-334C0486C0B4}">
  <dimension ref="A1:Q170"/>
  <sheetViews>
    <sheetView topLeftCell="A161" workbookViewId="0">
      <selection activeCell="M1" sqref="M1:M1048576"/>
    </sheetView>
  </sheetViews>
  <sheetFormatPr baseColWidth="10" defaultColWidth="8.83203125" defaultRowHeight="15" x14ac:dyDescent="0.2"/>
  <sheetData>
    <row r="1" spans="1:17" ht="32" x14ac:dyDescent="0.2">
      <c r="A1" s="2"/>
      <c r="B1" s="2" t="s">
        <v>298</v>
      </c>
      <c r="C1" s="2" t="s">
        <v>299</v>
      </c>
      <c r="D1" s="2" t="s">
        <v>300</v>
      </c>
      <c r="E1" s="2" t="s">
        <v>301</v>
      </c>
      <c r="F1" s="2" t="s">
        <v>302</v>
      </c>
      <c r="G1" s="2" t="s">
        <v>303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342</v>
      </c>
      <c r="M1" s="2"/>
      <c r="N1" s="2" t="s">
        <v>308</v>
      </c>
      <c r="O1" s="2" t="s">
        <v>320</v>
      </c>
      <c r="P1" s="2" t="s">
        <v>353</v>
      </c>
      <c r="Q1" s="2" t="s">
        <v>354</v>
      </c>
    </row>
    <row r="2" spans="1:17" ht="64" x14ac:dyDescent="0.2">
      <c r="A2" s="2"/>
      <c r="B2" s="2" t="s">
        <v>259</v>
      </c>
      <c r="C2" s="2" t="s">
        <v>327</v>
      </c>
      <c r="D2" s="2">
        <v>46</v>
      </c>
      <c r="E2" s="2" t="s">
        <v>313</v>
      </c>
      <c r="F2" s="2"/>
      <c r="G2" s="2"/>
      <c r="H2" s="2"/>
      <c r="I2" s="2"/>
      <c r="J2" s="2"/>
      <c r="K2" s="2"/>
      <c r="L2" s="2" t="s">
        <v>343</v>
      </c>
      <c r="M2" s="2"/>
      <c r="N2" s="2">
        <v>19.559999999999999</v>
      </c>
      <c r="O2" s="2">
        <v>1.96</v>
      </c>
      <c r="P2" s="2">
        <v>8946.5047901928992</v>
      </c>
      <c r="Q2" s="2">
        <v>35.0633821058248</v>
      </c>
    </row>
    <row r="3" spans="1:17" ht="64" x14ac:dyDescent="0.2">
      <c r="A3" s="2"/>
      <c r="B3" s="2" t="s">
        <v>251</v>
      </c>
      <c r="C3" s="2" t="s">
        <v>250</v>
      </c>
      <c r="D3" s="2">
        <v>36</v>
      </c>
      <c r="E3" s="2" t="s">
        <v>309</v>
      </c>
      <c r="F3" s="2"/>
      <c r="G3" s="2"/>
      <c r="H3" s="2"/>
      <c r="I3" s="2"/>
      <c r="J3" s="2"/>
      <c r="K3" s="2"/>
      <c r="L3" s="2" t="s">
        <v>343</v>
      </c>
      <c r="M3" s="2"/>
      <c r="N3" s="2">
        <v>2.88</v>
      </c>
      <c r="O3" s="2">
        <v>0.28999999999999998</v>
      </c>
      <c r="P3" s="2">
        <v>4.1683371744875304</v>
      </c>
      <c r="Q3" s="2">
        <v>0.14450177013601001</v>
      </c>
    </row>
    <row r="4" spans="1:17" ht="64" x14ac:dyDescent="0.2">
      <c r="A4" s="2"/>
      <c r="B4" s="2" t="s">
        <v>89</v>
      </c>
      <c r="C4" s="2" t="s">
        <v>88</v>
      </c>
      <c r="D4" s="2">
        <v>80</v>
      </c>
      <c r="E4" s="2" t="s">
        <v>309</v>
      </c>
      <c r="F4" s="2"/>
      <c r="G4" s="2"/>
      <c r="H4" s="2"/>
      <c r="I4" s="2"/>
      <c r="J4" s="2"/>
      <c r="K4" s="2"/>
      <c r="L4" s="2" t="s">
        <v>343</v>
      </c>
      <c r="M4" s="2"/>
      <c r="N4" s="2">
        <v>20.53</v>
      </c>
      <c r="O4" s="2">
        <v>2.0499999999999998</v>
      </c>
      <c r="P4" s="2">
        <v>0</v>
      </c>
      <c r="Q4" s="2">
        <v>0</v>
      </c>
    </row>
    <row r="5" spans="1:17" ht="64" x14ac:dyDescent="0.2">
      <c r="A5" s="2"/>
      <c r="B5" s="2" t="s">
        <v>197</v>
      </c>
      <c r="C5" s="2" t="s">
        <v>196</v>
      </c>
      <c r="D5" s="2">
        <v>90</v>
      </c>
      <c r="E5" s="2" t="s">
        <v>309</v>
      </c>
      <c r="F5" s="2"/>
      <c r="G5" s="2"/>
      <c r="H5" s="2"/>
      <c r="I5" s="2"/>
      <c r="J5" s="2"/>
      <c r="K5" s="2"/>
      <c r="L5" s="2" t="s">
        <v>343</v>
      </c>
      <c r="M5" s="2"/>
      <c r="N5" s="2">
        <v>23.96</v>
      </c>
      <c r="O5" s="2">
        <v>2.4</v>
      </c>
      <c r="P5" s="2">
        <v>0</v>
      </c>
      <c r="Q5" s="2">
        <v>0</v>
      </c>
    </row>
    <row r="6" spans="1:17" ht="64" x14ac:dyDescent="0.2">
      <c r="A6" s="2"/>
      <c r="B6" s="2" t="s">
        <v>149</v>
      </c>
      <c r="C6" s="2" t="s">
        <v>148</v>
      </c>
      <c r="D6" s="2">
        <v>36</v>
      </c>
      <c r="E6" s="2" t="s">
        <v>309</v>
      </c>
      <c r="F6" s="2"/>
      <c r="G6" s="2"/>
      <c r="H6" s="2"/>
      <c r="I6" s="2"/>
      <c r="J6" s="2"/>
      <c r="K6" s="2"/>
      <c r="L6" s="2" t="s">
        <v>343</v>
      </c>
      <c r="M6" s="2"/>
      <c r="N6" s="2">
        <v>8.65</v>
      </c>
      <c r="O6" s="2">
        <v>0.86</v>
      </c>
      <c r="P6" s="2">
        <v>0</v>
      </c>
      <c r="Q6" s="2">
        <v>0</v>
      </c>
    </row>
    <row r="7" spans="1:17" ht="80" x14ac:dyDescent="0.2">
      <c r="A7" s="2"/>
      <c r="B7" s="2" t="s">
        <v>175</v>
      </c>
      <c r="C7" s="2" t="s">
        <v>174</v>
      </c>
      <c r="D7" s="2">
        <v>17</v>
      </c>
      <c r="E7" s="2" t="s">
        <v>309</v>
      </c>
      <c r="F7" s="2"/>
      <c r="G7" s="2"/>
      <c r="H7" s="2"/>
      <c r="I7" s="2"/>
      <c r="J7" s="2"/>
      <c r="K7" s="2"/>
      <c r="L7" s="2" t="s">
        <v>343</v>
      </c>
      <c r="M7" s="2"/>
      <c r="N7" s="2">
        <v>5.13</v>
      </c>
      <c r="O7" s="2">
        <v>0.51</v>
      </c>
      <c r="P7" s="2">
        <v>0</v>
      </c>
      <c r="Q7" s="2">
        <v>0</v>
      </c>
    </row>
    <row r="8" spans="1:17" ht="128" x14ac:dyDescent="0.2">
      <c r="A8" s="2"/>
      <c r="B8" s="2" t="s">
        <v>108</v>
      </c>
      <c r="C8" s="2" t="s">
        <v>107</v>
      </c>
      <c r="D8" s="2">
        <v>30</v>
      </c>
      <c r="E8" s="2" t="s">
        <v>309</v>
      </c>
      <c r="F8" s="2"/>
      <c r="G8" s="2"/>
      <c r="H8" s="2"/>
      <c r="I8" s="2"/>
      <c r="J8" s="2"/>
      <c r="K8" s="2"/>
      <c r="L8" s="2" t="s">
        <v>343</v>
      </c>
      <c r="M8" s="2"/>
      <c r="N8" s="2">
        <v>2.76</v>
      </c>
      <c r="O8" s="2">
        <v>0.28000000000000003</v>
      </c>
      <c r="P8" s="2">
        <v>0</v>
      </c>
      <c r="Q8" s="2">
        <v>0</v>
      </c>
    </row>
    <row r="9" spans="1:17" ht="64" x14ac:dyDescent="0.2">
      <c r="A9" s="2"/>
      <c r="B9" s="2" t="s">
        <v>249</v>
      </c>
      <c r="C9" s="2" t="s">
        <v>248</v>
      </c>
      <c r="D9" s="2">
        <v>13</v>
      </c>
      <c r="E9" s="2" t="s">
        <v>309</v>
      </c>
      <c r="F9" s="2"/>
      <c r="G9" s="2"/>
      <c r="H9" s="2"/>
      <c r="I9" s="2"/>
      <c r="J9" s="2"/>
      <c r="K9" s="2"/>
      <c r="L9" s="2" t="s">
        <v>343</v>
      </c>
      <c r="M9" s="2"/>
      <c r="N9" s="2">
        <v>6.16</v>
      </c>
      <c r="O9" s="2">
        <v>0.62</v>
      </c>
      <c r="P9" s="2">
        <v>0</v>
      </c>
      <c r="Q9" s="2">
        <v>0</v>
      </c>
    </row>
    <row r="10" spans="1:17" ht="112" x14ac:dyDescent="0.2">
      <c r="A10" s="2"/>
      <c r="B10" s="2" t="s">
        <v>173</v>
      </c>
      <c r="C10" s="2" t="s">
        <v>172</v>
      </c>
      <c r="D10" s="2">
        <v>27</v>
      </c>
      <c r="E10" s="2" t="s">
        <v>309</v>
      </c>
      <c r="F10" s="2"/>
      <c r="G10" s="2"/>
      <c r="H10" s="2"/>
      <c r="I10" s="2"/>
      <c r="J10" s="2"/>
      <c r="K10" s="2"/>
      <c r="L10" s="2" t="s">
        <v>343</v>
      </c>
      <c r="M10" s="2"/>
      <c r="N10" s="2">
        <v>7.87</v>
      </c>
      <c r="O10" s="2">
        <v>0.79</v>
      </c>
      <c r="P10" s="2">
        <v>0</v>
      </c>
      <c r="Q10" s="2">
        <v>0</v>
      </c>
    </row>
    <row r="11" spans="1:17" ht="80" x14ac:dyDescent="0.2">
      <c r="A11" s="2"/>
      <c r="B11" s="2" t="s">
        <v>185</v>
      </c>
      <c r="C11" s="2" t="s">
        <v>184</v>
      </c>
      <c r="D11" s="2">
        <v>24</v>
      </c>
      <c r="E11" s="2" t="s">
        <v>309</v>
      </c>
      <c r="F11" s="2"/>
      <c r="G11" s="2"/>
      <c r="H11" s="2"/>
      <c r="I11" s="2"/>
      <c r="J11" s="2"/>
      <c r="K11" s="2"/>
      <c r="L11" s="2" t="s">
        <v>343</v>
      </c>
      <c r="M11" s="2"/>
      <c r="N11" s="2">
        <v>7.2</v>
      </c>
      <c r="O11" s="2">
        <v>0.72</v>
      </c>
      <c r="P11" s="2">
        <v>0</v>
      </c>
      <c r="Q11" s="2">
        <v>0</v>
      </c>
    </row>
    <row r="12" spans="1:17" ht="96" x14ac:dyDescent="0.2">
      <c r="A12" s="2"/>
      <c r="B12" s="2" t="s">
        <v>128</v>
      </c>
      <c r="C12" s="2" t="s">
        <v>127</v>
      </c>
      <c r="D12" s="2">
        <v>30</v>
      </c>
      <c r="E12" s="2" t="s">
        <v>309</v>
      </c>
      <c r="F12" s="2"/>
      <c r="G12" s="2"/>
      <c r="H12" s="2"/>
      <c r="I12" s="2"/>
      <c r="J12" s="2"/>
      <c r="K12" s="2"/>
      <c r="L12" s="2" t="s">
        <v>343</v>
      </c>
      <c r="M12" s="2"/>
      <c r="N12" s="2">
        <v>4.4800000000000004</v>
      </c>
      <c r="O12" s="2">
        <v>0.45</v>
      </c>
      <c r="P12" s="2">
        <v>0</v>
      </c>
      <c r="Q12" s="2">
        <v>0</v>
      </c>
    </row>
    <row r="13" spans="1:17" ht="80" x14ac:dyDescent="0.2">
      <c r="A13" s="2"/>
      <c r="B13" s="2" t="s">
        <v>183</v>
      </c>
      <c r="C13" s="2" t="s">
        <v>182</v>
      </c>
      <c r="D13" s="2">
        <v>38</v>
      </c>
      <c r="E13" s="2" t="s">
        <v>309</v>
      </c>
      <c r="F13" s="2"/>
      <c r="G13" s="2"/>
      <c r="H13" s="2"/>
      <c r="I13" s="2"/>
      <c r="J13" s="2"/>
      <c r="K13" s="2"/>
      <c r="L13" s="2" t="s">
        <v>343</v>
      </c>
      <c r="M13" s="2"/>
      <c r="N13" s="2">
        <v>11.82</v>
      </c>
      <c r="O13" s="2">
        <v>1.18</v>
      </c>
      <c r="P13" s="2">
        <v>0</v>
      </c>
      <c r="Q13" s="2">
        <v>0</v>
      </c>
    </row>
    <row r="14" spans="1:17" ht="96" x14ac:dyDescent="0.2">
      <c r="A14" s="2"/>
      <c r="B14" s="2" t="s">
        <v>139</v>
      </c>
      <c r="C14" s="2" t="s">
        <v>138</v>
      </c>
      <c r="D14" s="2">
        <v>650</v>
      </c>
      <c r="E14" s="2" t="s">
        <v>310</v>
      </c>
      <c r="F14" s="2"/>
      <c r="G14" s="2"/>
      <c r="H14" s="2"/>
      <c r="I14" s="2"/>
      <c r="J14" s="2"/>
      <c r="K14" s="2"/>
      <c r="L14" s="2" t="s">
        <v>343</v>
      </c>
      <c r="M14" s="2"/>
      <c r="N14" s="2">
        <v>220.33</v>
      </c>
      <c r="O14" s="2">
        <v>22.03</v>
      </c>
      <c r="P14" s="2">
        <v>0</v>
      </c>
      <c r="Q14" s="2">
        <v>0</v>
      </c>
    </row>
    <row r="15" spans="1:17" ht="80" x14ac:dyDescent="0.2">
      <c r="A15" s="2"/>
      <c r="B15" s="2" t="s">
        <v>228</v>
      </c>
      <c r="C15" s="2" t="s">
        <v>227</v>
      </c>
      <c r="D15" s="2">
        <v>130</v>
      </c>
      <c r="E15" s="2" t="s">
        <v>309</v>
      </c>
      <c r="F15" s="2"/>
      <c r="G15" s="2"/>
      <c r="H15" s="2"/>
      <c r="I15" s="2"/>
      <c r="J15" s="2"/>
      <c r="K15" s="2"/>
      <c r="L15" s="2" t="s">
        <v>343</v>
      </c>
      <c r="M15" s="2"/>
      <c r="N15" s="2">
        <v>22.35</v>
      </c>
      <c r="O15" s="2">
        <v>2.23</v>
      </c>
      <c r="P15" s="2">
        <v>0</v>
      </c>
      <c r="Q15" s="2">
        <v>0</v>
      </c>
    </row>
    <row r="16" spans="1:17" ht="80" x14ac:dyDescent="0.2">
      <c r="A16" s="2"/>
      <c r="B16" s="2" t="s">
        <v>200</v>
      </c>
      <c r="C16" s="2" t="s">
        <v>199</v>
      </c>
      <c r="D16" s="2">
        <v>150</v>
      </c>
      <c r="E16" s="2" t="s">
        <v>309</v>
      </c>
      <c r="F16" s="2"/>
      <c r="G16" s="2"/>
      <c r="H16" s="2"/>
      <c r="I16" s="2"/>
      <c r="J16" s="2"/>
      <c r="K16" s="2"/>
      <c r="L16" s="2" t="s">
        <v>343</v>
      </c>
      <c r="M16" s="2"/>
      <c r="N16" s="2">
        <v>28.27</v>
      </c>
      <c r="O16" s="2">
        <v>2.83</v>
      </c>
      <c r="P16" s="2">
        <v>0</v>
      </c>
      <c r="Q16" s="2">
        <v>0</v>
      </c>
    </row>
    <row r="17" spans="1:17" ht="64" x14ac:dyDescent="0.2">
      <c r="A17" s="2"/>
      <c r="B17" s="2" t="s">
        <v>224</v>
      </c>
      <c r="C17" s="2" t="s">
        <v>223</v>
      </c>
      <c r="D17" s="2">
        <v>61</v>
      </c>
      <c r="E17" s="2" t="s">
        <v>309</v>
      </c>
      <c r="F17" s="2"/>
      <c r="G17" s="2"/>
      <c r="H17" s="2"/>
      <c r="I17" s="2"/>
      <c r="J17" s="2"/>
      <c r="K17" s="2"/>
      <c r="L17" s="2" t="s">
        <v>343</v>
      </c>
      <c r="M17" s="2"/>
      <c r="N17" s="2">
        <v>23.24</v>
      </c>
      <c r="O17" s="2">
        <v>2.3199999999999998</v>
      </c>
      <c r="P17" s="2">
        <v>0</v>
      </c>
      <c r="Q17" s="2">
        <v>0</v>
      </c>
    </row>
    <row r="18" spans="1:17" ht="64" x14ac:dyDescent="0.2">
      <c r="A18" s="2"/>
      <c r="B18" s="2" t="s">
        <v>79</v>
      </c>
      <c r="C18" s="2" t="s">
        <v>78</v>
      </c>
      <c r="D18" s="2">
        <v>75</v>
      </c>
      <c r="E18" s="2" t="s">
        <v>309</v>
      </c>
      <c r="F18" s="2"/>
      <c r="G18" s="2"/>
      <c r="H18" s="2"/>
      <c r="I18" s="2"/>
      <c r="J18" s="2"/>
      <c r="K18" s="2"/>
      <c r="L18" s="2" t="s">
        <v>343</v>
      </c>
      <c r="M18" s="2"/>
      <c r="N18" s="2">
        <v>13.98</v>
      </c>
      <c r="O18" s="2">
        <v>1.4</v>
      </c>
      <c r="P18" s="2">
        <v>0</v>
      </c>
      <c r="Q18" s="2">
        <v>0</v>
      </c>
    </row>
    <row r="19" spans="1:17" ht="80" x14ac:dyDescent="0.2">
      <c r="A19" s="2"/>
      <c r="B19" s="2" t="s">
        <v>151</v>
      </c>
      <c r="C19" s="2" t="s">
        <v>150</v>
      </c>
      <c r="D19" s="2">
        <v>34</v>
      </c>
      <c r="E19" s="2" t="s">
        <v>309</v>
      </c>
      <c r="F19" s="2"/>
      <c r="G19" s="2"/>
      <c r="H19" s="2"/>
      <c r="I19" s="2"/>
      <c r="J19" s="2"/>
      <c r="K19" s="2"/>
      <c r="L19" s="2" t="s">
        <v>343</v>
      </c>
      <c r="M19" s="2"/>
      <c r="N19" s="2">
        <v>9.01</v>
      </c>
      <c r="O19" s="2">
        <v>0.9</v>
      </c>
      <c r="P19" s="2">
        <v>0</v>
      </c>
      <c r="Q19" s="2">
        <v>0</v>
      </c>
    </row>
    <row r="20" spans="1:17" ht="64" x14ac:dyDescent="0.2">
      <c r="A20" s="2"/>
      <c r="B20" s="2" t="s">
        <v>234</v>
      </c>
      <c r="C20" s="2" t="s">
        <v>233</v>
      </c>
      <c r="D20" s="2">
        <v>22</v>
      </c>
      <c r="E20" s="2" t="s">
        <v>309</v>
      </c>
      <c r="F20" s="2"/>
      <c r="G20" s="2"/>
      <c r="H20" s="2"/>
      <c r="I20" s="2"/>
      <c r="J20" s="2"/>
      <c r="K20" s="2"/>
      <c r="L20" s="2" t="s">
        <v>343</v>
      </c>
      <c r="M20" s="2"/>
      <c r="N20" s="2">
        <v>3.51</v>
      </c>
      <c r="O20" s="2">
        <v>0.35</v>
      </c>
      <c r="P20" s="2">
        <v>0</v>
      </c>
      <c r="Q20" s="2">
        <v>0</v>
      </c>
    </row>
    <row r="21" spans="1:17" ht="96" x14ac:dyDescent="0.2">
      <c r="A21" s="2"/>
      <c r="B21" s="2" t="s">
        <v>147</v>
      </c>
      <c r="C21" s="2" t="s">
        <v>146</v>
      </c>
      <c r="D21" s="2">
        <v>10</v>
      </c>
      <c r="E21" s="2" t="s">
        <v>309</v>
      </c>
      <c r="F21" s="2"/>
      <c r="G21" s="2"/>
      <c r="H21" s="2"/>
      <c r="I21" s="2"/>
      <c r="J21" s="2"/>
      <c r="K21" s="2"/>
      <c r="L21" s="2" t="s">
        <v>343</v>
      </c>
      <c r="M21" s="2"/>
      <c r="N21" s="2">
        <v>2.5299999999999998</v>
      </c>
      <c r="O21" s="2">
        <v>0.25</v>
      </c>
      <c r="P21" s="2">
        <v>0</v>
      </c>
      <c r="Q21" s="2">
        <v>0</v>
      </c>
    </row>
    <row r="22" spans="1:17" ht="112" x14ac:dyDescent="0.2">
      <c r="A22" s="2"/>
      <c r="B22" s="2" t="s">
        <v>181</v>
      </c>
      <c r="C22" s="2" t="s">
        <v>180</v>
      </c>
      <c r="D22" s="2">
        <v>25</v>
      </c>
      <c r="E22" s="2" t="s">
        <v>309</v>
      </c>
      <c r="F22" s="2"/>
      <c r="G22" s="2"/>
      <c r="H22" s="2"/>
      <c r="I22" s="2"/>
      <c r="J22" s="2"/>
      <c r="K22" s="2"/>
      <c r="L22" s="2" t="s">
        <v>343</v>
      </c>
      <c r="M22" s="2"/>
      <c r="N22" s="2">
        <v>9.2799999999999994</v>
      </c>
      <c r="O22" s="2">
        <v>0.93</v>
      </c>
      <c r="P22" s="2">
        <v>0</v>
      </c>
      <c r="Q22" s="2">
        <v>0</v>
      </c>
    </row>
    <row r="23" spans="1:17" ht="112" x14ac:dyDescent="0.2">
      <c r="A23" s="2"/>
      <c r="B23" s="2" t="s">
        <v>159</v>
      </c>
      <c r="C23" s="2" t="s">
        <v>158</v>
      </c>
      <c r="D23" s="2">
        <v>10</v>
      </c>
      <c r="E23" s="2" t="s">
        <v>309</v>
      </c>
      <c r="F23" s="2"/>
      <c r="G23" s="2"/>
      <c r="H23" s="2"/>
      <c r="I23" s="2"/>
      <c r="J23" s="2"/>
      <c r="K23" s="2"/>
      <c r="L23" s="2" t="s">
        <v>343</v>
      </c>
      <c r="M23" s="2"/>
      <c r="N23" s="2">
        <v>4.1500000000000004</v>
      </c>
      <c r="O23" s="2">
        <v>0.42</v>
      </c>
      <c r="P23" s="2">
        <v>0</v>
      </c>
      <c r="Q23" s="2">
        <v>0</v>
      </c>
    </row>
    <row r="24" spans="1:17" ht="128" x14ac:dyDescent="0.2">
      <c r="A24" s="2"/>
      <c r="B24" s="2" t="s">
        <v>122</v>
      </c>
      <c r="C24" s="2" t="s">
        <v>121</v>
      </c>
      <c r="D24" s="2">
        <v>15</v>
      </c>
      <c r="E24" s="2" t="s">
        <v>309</v>
      </c>
      <c r="F24" s="2"/>
      <c r="G24" s="2"/>
      <c r="H24" s="2"/>
      <c r="I24" s="2"/>
      <c r="J24" s="2"/>
      <c r="K24" s="2"/>
      <c r="L24" s="2" t="s">
        <v>343</v>
      </c>
      <c r="M24" s="2"/>
      <c r="N24" s="2">
        <v>6.33</v>
      </c>
      <c r="O24" s="2">
        <v>0.63</v>
      </c>
      <c r="P24" s="2">
        <v>0</v>
      </c>
      <c r="Q24" s="2">
        <v>0</v>
      </c>
    </row>
    <row r="25" spans="1:17" ht="64" x14ac:dyDescent="0.2">
      <c r="A25" s="2"/>
      <c r="B25" s="2" t="s">
        <v>114</v>
      </c>
      <c r="C25" s="2" t="s">
        <v>113</v>
      </c>
      <c r="D25" s="2">
        <v>9</v>
      </c>
      <c r="E25" s="2" t="s">
        <v>309</v>
      </c>
      <c r="F25" s="2"/>
      <c r="G25" s="2"/>
      <c r="H25" s="2"/>
      <c r="I25" s="2"/>
      <c r="J25" s="2"/>
      <c r="K25" s="2"/>
      <c r="L25" s="2" t="s">
        <v>343</v>
      </c>
      <c r="M25" s="2"/>
      <c r="N25" s="2">
        <v>2.58</v>
      </c>
      <c r="O25" s="2">
        <v>0.26</v>
      </c>
      <c r="P25" s="2">
        <v>0</v>
      </c>
      <c r="Q25" s="2">
        <v>0</v>
      </c>
    </row>
    <row r="26" spans="1:17" ht="64" x14ac:dyDescent="0.2">
      <c r="A26" s="2"/>
      <c r="B26" s="2" t="s">
        <v>165</v>
      </c>
      <c r="C26" s="2" t="s">
        <v>164</v>
      </c>
      <c r="D26" s="2">
        <v>12</v>
      </c>
      <c r="E26" s="2" t="s">
        <v>309</v>
      </c>
      <c r="F26" s="2"/>
      <c r="G26" s="2"/>
      <c r="H26" s="2"/>
      <c r="I26" s="2"/>
      <c r="J26" s="2"/>
      <c r="K26" s="2"/>
      <c r="L26" s="2" t="s">
        <v>343</v>
      </c>
      <c r="M26" s="2"/>
      <c r="N26" s="2">
        <v>2.3199999999999998</v>
      </c>
      <c r="O26" s="2">
        <v>0.23</v>
      </c>
      <c r="P26" s="2">
        <v>0</v>
      </c>
      <c r="Q26" s="2">
        <v>0</v>
      </c>
    </row>
    <row r="27" spans="1:17" ht="64" x14ac:dyDescent="0.2">
      <c r="A27" s="2"/>
      <c r="B27" s="2" t="s">
        <v>161</v>
      </c>
      <c r="C27" s="2" t="s">
        <v>160</v>
      </c>
      <c r="D27" s="2">
        <v>12</v>
      </c>
      <c r="E27" s="2" t="s">
        <v>309</v>
      </c>
      <c r="F27" s="2"/>
      <c r="G27" s="2"/>
      <c r="H27" s="2"/>
      <c r="I27" s="2"/>
      <c r="J27" s="2"/>
      <c r="K27" s="2"/>
      <c r="L27" s="2" t="s">
        <v>343</v>
      </c>
      <c r="M27" s="2"/>
      <c r="N27" s="2">
        <v>4.6399999999999997</v>
      </c>
      <c r="O27" s="2">
        <v>0.46</v>
      </c>
      <c r="P27" s="2">
        <v>0</v>
      </c>
      <c r="Q27" s="2">
        <v>0</v>
      </c>
    </row>
    <row r="28" spans="1:17" ht="64" x14ac:dyDescent="0.2">
      <c r="A28" s="2"/>
      <c r="B28" s="2" t="s">
        <v>135</v>
      </c>
      <c r="C28" s="2" t="s">
        <v>134</v>
      </c>
      <c r="D28" s="2">
        <v>24</v>
      </c>
      <c r="E28" s="2" t="s">
        <v>309</v>
      </c>
      <c r="F28" s="2"/>
      <c r="G28" s="2"/>
      <c r="H28" s="2"/>
      <c r="I28" s="2"/>
      <c r="J28" s="2"/>
      <c r="K28" s="2"/>
      <c r="L28" s="2" t="s">
        <v>343</v>
      </c>
      <c r="M28" s="2"/>
      <c r="N28" s="2">
        <v>5.21</v>
      </c>
      <c r="O28" s="2">
        <v>0.52</v>
      </c>
      <c r="P28" s="2">
        <v>0</v>
      </c>
      <c r="Q28" s="2">
        <v>0</v>
      </c>
    </row>
    <row r="29" spans="1:17" ht="80" x14ac:dyDescent="0.2">
      <c r="A29" s="2"/>
      <c r="B29" s="2" t="s">
        <v>124</v>
      </c>
      <c r="C29" s="2" t="s">
        <v>123</v>
      </c>
      <c r="D29" s="2">
        <v>80</v>
      </c>
      <c r="E29" s="2" t="s">
        <v>309</v>
      </c>
      <c r="F29" s="2"/>
      <c r="G29" s="2"/>
      <c r="H29" s="2"/>
      <c r="I29" s="2"/>
      <c r="J29" s="2"/>
      <c r="K29" s="2"/>
      <c r="L29" s="2" t="s">
        <v>343</v>
      </c>
      <c r="M29" s="2"/>
      <c r="N29" s="2">
        <v>7.87</v>
      </c>
      <c r="O29" s="2">
        <v>0.79</v>
      </c>
      <c r="P29" s="2">
        <v>0</v>
      </c>
      <c r="Q29" s="2">
        <v>0</v>
      </c>
    </row>
    <row r="30" spans="1:17" ht="64" x14ac:dyDescent="0.2">
      <c r="A30" s="2"/>
      <c r="B30" s="2" t="s">
        <v>101</v>
      </c>
      <c r="C30" s="2" t="s">
        <v>100</v>
      </c>
      <c r="D30" s="2">
        <v>29</v>
      </c>
      <c r="E30" s="2" t="s">
        <v>309</v>
      </c>
      <c r="F30" s="2"/>
      <c r="G30" s="2"/>
      <c r="H30" s="2"/>
      <c r="I30" s="2"/>
      <c r="J30" s="2"/>
      <c r="K30" s="2"/>
      <c r="L30" s="2" t="s">
        <v>343</v>
      </c>
      <c r="M30" s="2"/>
      <c r="N30" s="2">
        <v>9.08</v>
      </c>
      <c r="O30" s="2">
        <v>0.91</v>
      </c>
      <c r="P30" s="2">
        <v>0</v>
      </c>
      <c r="Q30" s="2">
        <v>0</v>
      </c>
    </row>
    <row r="31" spans="1:17" ht="64" x14ac:dyDescent="0.2">
      <c r="A31" s="2"/>
      <c r="B31" s="2" t="s">
        <v>208</v>
      </c>
      <c r="C31" s="2" t="s">
        <v>207</v>
      </c>
      <c r="D31" s="2">
        <v>30</v>
      </c>
      <c r="E31" s="2" t="s">
        <v>309</v>
      </c>
      <c r="F31" s="2"/>
      <c r="G31" s="2"/>
      <c r="H31" s="2"/>
      <c r="I31" s="2"/>
      <c r="J31" s="2"/>
      <c r="K31" s="2"/>
      <c r="L31" s="2" t="s">
        <v>343</v>
      </c>
      <c r="M31" s="2"/>
      <c r="N31" s="2">
        <v>10.39</v>
      </c>
      <c r="O31" s="2">
        <v>1.04</v>
      </c>
      <c r="P31" s="2">
        <v>0</v>
      </c>
      <c r="Q31" s="2">
        <v>0</v>
      </c>
    </row>
    <row r="32" spans="1:17" ht="64" x14ac:dyDescent="0.2">
      <c r="A32" s="2"/>
      <c r="B32" s="2" t="s">
        <v>222</v>
      </c>
      <c r="C32" s="2" t="s">
        <v>221</v>
      </c>
      <c r="D32" s="2">
        <v>50</v>
      </c>
      <c r="E32" s="2" t="s">
        <v>309</v>
      </c>
      <c r="F32" s="2"/>
      <c r="G32" s="2"/>
      <c r="H32" s="2"/>
      <c r="I32" s="2"/>
      <c r="J32" s="2"/>
      <c r="K32" s="2"/>
      <c r="L32" s="2" t="s">
        <v>343</v>
      </c>
      <c r="M32" s="2"/>
      <c r="N32" s="2">
        <v>13.92</v>
      </c>
      <c r="O32" s="2">
        <v>1.39</v>
      </c>
      <c r="P32" s="2">
        <v>0</v>
      </c>
      <c r="Q32" s="2">
        <v>0</v>
      </c>
    </row>
    <row r="33" spans="1:17" ht="112" x14ac:dyDescent="0.2">
      <c r="A33" s="2"/>
      <c r="B33" s="2" t="s">
        <v>105</v>
      </c>
      <c r="C33" s="2" t="s">
        <v>104</v>
      </c>
      <c r="D33" s="2">
        <v>70</v>
      </c>
      <c r="E33" s="2" t="s">
        <v>311</v>
      </c>
      <c r="F33" s="2"/>
      <c r="G33" s="2"/>
      <c r="H33" s="2"/>
      <c r="I33" s="2"/>
      <c r="J33" s="2"/>
      <c r="K33" s="2"/>
      <c r="L33" s="2" t="s">
        <v>343</v>
      </c>
      <c r="M33" s="2"/>
      <c r="N33" s="2">
        <v>21.66</v>
      </c>
      <c r="O33" s="2">
        <v>2.17</v>
      </c>
      <c r="P33" s="2">
        <v>0</v>
      </c>
      <c r="Q33" s="2">
        <v>0</v>
      </c>
    </row>
    <row r="34" spans="1:17" ht="80" x14ac:dyDescent="0.2">
      <c r="A34" s="2"/>
      <c r="B34" s="2" t="s">
        <v>167</v>
      </c>
      <c r="C34" s="2" t="s">
        <v>166</v>
      </c>
      <c r="D34" s="2">
        <v>256</v>
      </c>
      <c r="E34" s="2" t="s">
        <v>311</v>
      </c>
      <c r="F34" s="2"/>
      <c r="G34" s="2"/>
      <c r="H34" s="2"/>
      <c r="I34" s="2"/>
      <c r="J34" s="2"/>
      <c r="K34" s="2"/>
      <c r="L34" s="2" t="s">
        <v>343</v>
      </c>
      <c r="M34" s="2"/>
      <c r="N34" s="2">
        <v>69.31</v>
      </c>
      <c r="O34" s="2">
        <v>6.93</v>
      </c>
      <c r="P34" s="2">
        <v>521.86489930642199</v>
      </c>
      <c r="Q34" s="2">
        <v>0.75296505105210798</v>
      </c>
    </row>
    <row r="35" spans="1:17" ht="80" x14ac:dyDescent="0.2">
      <c r="A35" s="2"/>
      <c r="B35" s="2" t="s">
        <v>191</v>
      </c>
      <c r="C35" s="2" t="s">
        <v>190</v>
      </c>
      <c r="D35" s="2">
        <v>13</v>
      </c>
      <c r="E35" s="2" t="s">
        <v>311</v>
      </c>
      <c r="F35" s="2"/>
      <c r="G35" s="2"/>
      <c r="H35" s="2"/>
      <c r="I35" s="2"/>
      <c r="J35" s="2"/>
      <c r="K35" s="2"/>
      <c r="L35" s="2" t="s">
        <v>343</v>
      </c>
      <c r="M35" s="2"/>
      <c r="N35" s="2">
        <v>2.4900000000000002</v>
      </c>
      <c r="O35" s="2">
        <v>0.25</v>
      </c>
      <c r="P35" s="2">
        <v>0</v>
      </c>
      <c r="Q35" s="2">
        <v>0</v>
      </c>
    </row>
    <row r="36" spans="1:17" ht="64" x14ac:dyDescent="0.2">
      <c r="A36" s="2"/>
      <c r="B36" s="2" t="s">
        <v>95</v>
      </c>
      <c r="C36" s="2" t="s">
        <v>94</v>
      </c>
      <c r="D36" s="2">
        <v>140</v>
      </c>
      <c r="E36" s="2" t="s">
        <v>311</v>
      </c>
      <c r="F36" s="2"/>
      <c r="G36" s="2"/>
      <c r="H36" s="2"/>
      <c r="I36" s="2"/>
      <c r="J36" s="2"/>
      <c r="K36" s="2"/>
      <c r="L36" s="2" t="s">
        <v>343</v>
      </c>
      <c r="M36" s="2"/>
      <c r="N36" s="2">
        <v>68.19</v>
      </c>
      <c r="O36" s="2">
        <v>6.82</v>
      </c>
      <c r="P36" s="2">
        <v>1242.8313241416899</v>
      </c>
      <c r="Q36" s="2">
        <v>1.8226601202456501</v>
      </c>
    </row>
    <row r="37" spans="1:17" ht="64" x14ac:dyDescent="0.2">
      <c r="A37" s="2"/>
      <c r="B37" s="2" t="s">
        <v>103</v>
      </c>
      <c r="C37" s="2" t="s">
        <v>102</v>
      </c>
      <c r="D37" s="2">
        <v>10</v>
      </c>
      <c r="E37" s="2" t="s">
        <v>311</v>
      </c>
      <c r="F37" s="2"/>
      <c r="G37" s="2"/>
      <c r="H37" s="2"/>
      <c r="I37" s="2"/>
      <c r="J37" s="2"/>
      <c r="K37" s="2"/>
      <c r="L37" s="2" t="s">
        <v>343</v>
      </c>
      <c r="M37" s="2"/>
      <c r="N37" s="2">
        <v>11.28</v>
      </c>
      <c r="O37" s="2">
        <v>1.1299999999999999</v>
      </c>
      <c r="P37" s="2">
        <v>0</v>
      </c>
      <c r="Q37" s="2">
        <v>0</v>
      </c>
    </row>
    <row r="38" spans="1:17" ht="64" x14ac:dyDescent="0.2">
      <c r="A38" s="2"/>
      <c r="B38" s="2" t="s">
        <v>177</v>
      </c>
      <c r="C38" s="2" t="s">
        <v>176</v>
      </c>
      <c r="D38" s="2">
        <v>19</v>
      </c>
      <c r="E38" s="2" t="s">
        <v>311</v>
      </c>
      <c r="F38" s="2"/>
      <c r="G38" s="2"/>
      <c r="H38" s="2"/>
      <c r="I38" s="2"/>
      <c r="J38" s="2"/>
      <c r="K38" s="2"/>
      <c r="L38" s="2" t="s">
        <v>343</v>
      </c>
      <c r="M38" s="2"/>
      <c r="N38" s="2">
        <v>4.41</v>
      </c>
      <c r="O38" s="2">
        <v>0.44</v>
      </c>
      <c r="P38" s="2">
        <v>0</v>
      </c>
      <c r="Q38" s="2">
        <v>0</v>
      </c>
    </row>
    <row r="39" spans="1:17" ht="64" x14ac:dyDescent="0.2">
      <c r="A39" s="2"/>
      <c r="B39" s="2" t="s">
        <v>83</v>
      </c>
      <c r="C39" s="2" t="s">
        <v>82</v>
      </c>
      <c r="D39" s="2">
        <v>72</v>
      </c>
      <c r="E39" s="2" t="s">
        <v>311</v>
      </c>
      <c r="F39" s="2"/>
      <c r="G39" s="2"/>
      <c r="H39" s="2"/>
      <c r="I39" s="2"/>
      <c r="J39" s="2"/>
      <c r="K39" s="2"/>
      <c r="L39" s="2" t="s">
        <v>343</v>
      </c>
      <c r="M39" s="2"/>
      <c r="N39" s="2">
        <v>25.71</v>
      </c>
      <c r="O39" s="2">
        <v>2.57</v>
      </c>
      <c r="P39" s="2">
        <v>0</v>
      </c>
      <c r="Q39" s="2">
        <v>0</v>
      </c>
    </row>
    <row r="40" spans="1:17" ht="64" x14ac:dyDescent="0.2">
      <c r="A40" s="2"/>
      <c r="B40" s="2" t="s">
        <v>143</v>
      </c>
      <c r="C40" s="2" t="s">
        <v>142</v>
      </c>
      <c r="D40" s="2">
        <v>13</v>
      </c>
      <c r="E40" s="2" t="s">
        <v>311</v>
      </c>
      <c r="F40" s="2"/>
      <c r="G40" s="2"/>
      <c r="H40" s="2"/>
      <c r="I40" s="2"/>
      <c r="J40" s="2"/>
      <c r="K40" s="2"/>
      <c r="L40" s="2" t="s">
        <v>343</v>
      </c>
      <c r="M40" s="2"/>
      <c r="N40" s="2">
        <v>5.33</v>
      </c>
      <c r="O40" s="2">
        <v>0.53</v>
      </c>
      <c r="P40" s="2">
        <v>0</v>
      </c>
      <c r="Q40" s="2">
        <v>0</v>
      </c>
    </row>
    <row r="41" spans="1:17" ht="64" x14ac:dyDescent="0.2">
      <c r="A41" s="2"/>
      <c r="B41" s="2" t="s">
        <v>230</v>
      </c>
      <c r="C41" s="2" t="s">
        <v>229</v>
      </c>
      <c r="D41" s="2">
        <v>11</v>
      </c>
      <c r="E41" s="2" t="s">
        <v>311</v>
      </c>
      <c r="F41" s="2"/>
      <c r="G41" s="2"/>
      <c r="H41" s="2"/>
      <c r="I41" s="2"/>
      <c r="J41" s="2"/>
      <c r="K41" s="2"/>
      <c r="L41" s="2" t="s">
        <v>343</v>
      </c>
      <c r="M41" s="2"/>
      <c r="N41" s="2">
        <v>2.85</v>
      </c>
      <c r="O41" s="2">
        <v>0.28000000000000003</v>
      </c>
      <c r="P41" s="2">
        <v>0</v>
      </c>
      <c r="Q41" s="2">
        <v>0</v>
      </c>
    </row>
    <row r="42" spans="1:17" ht="112" x14ac:dyDescent="0.2">
      <c r="A42" s="2"/>
      <c r="B42" s="2" t="s">
        <v>169</v>
      </c>
      <c r="C42" s="2" t="s">
        <v>168</v>
      </c>
      <c r="D42" s="2">
        <v>43</v>
      </c>
      <c r="E42" s="2" t="s">
        <v>311</v>
      </c>
      <c r="F42" s="2"/>
      <c r="G42" s="2"/>
      <c r="H42" s="2"/>
      <c r="I42" s="2"/>
      <c r="J42" s="2"/>
      <c r="K42" s="2"/>
      <c r="L42" s="2" t="s">
        <v>343</v>
      </c>
      <c r="M42" s="2"/>
      <c r="N42" s="2">
        <v>18.690000000000001</v>
      </c>
      <c r="O42" s="2">
        <v>1.87</v>
      </c>
      <c r="P42" s="2">
        <v>0</v>
      </c>
      <c r="Q42" s="2">
        <v>0</v>
      </c>
    </row>
    <row r="43" spans="1:17" ht="80" x14ac:dyDescent="0.2">
      <c r="A43" s="2"/>
      <c r="B43" s="2" t="s">
        <v>189</v>
      </c>
      <c r="C43" s="2" t="s">
        <v>188</v>
      </c>
      <c r="D43" s="2">
        <v>85</v>
      </c>
      <c r="E43" s="2" t="s">
        <v>311</v>
      </c>
      <c r="F43" s="2"/>
      <c r="G43" s="2"/>
      <c r="H43" s="2"/>
      <c r="I43" s="2"/>
      <c r="J43" s="2"/>
      <c r="K43" s="2"/>
      <c r="L43" s="2" t="s">
        <v>343</v>
      </c>
      <c r="M43" s="2"/>
      <c r="N43" s="2">
        <v>26.63</v>
      </c>
      <c r="O43" s="2">
        <v>2.66</v>
      </c>
      <c r="P43" s="2">
        <v>0</v>
      </c>
      <c r="Q43" s="2">
        <v>0</v>
      </c>
    </row>
    <row r="44" spans="1:17" ht="96" x14ac:dyDescent="0.2">
      <c r="A44" s="2"/>
      <c r="B44" s="2" t="s">
        <v>212</v>
      </c>
      <c r="C44" s="2" t="s">
        <v>211</v>
      </c>
      <c r="D44" s="2">
        <v>14</v>
      </c>
      <c r="E44" s="2" t="s">
        <v>311</v>
      </c>
      <c r="F44" s="2"/>
      <c r="G44" s="2"/>
      <c r="H44" s="2"/>
      <c r="I44" s="2"/>
      <c r="J44" s="2"/>
      <c r="K44" s="2"/>
      <c r="L44" s="2" t="s">
        <v>343</v>
      </c>
      <c r="M44" s="2"/>
      <c r="N44" s="2">
        <v>3.56</v>
      </c>
      <c r="O44" s="2">
        <v>0.36</v>
      </c>
      <c r="P44" s="2">
        <v>0</v>
      </c>
      <c r="Q44" s="2">
        <v>0</v>
      </c>
    </row>
    <row r="45" spans="1:17" ht="64" x14ac:dyDescent="0.2">
      <c r="A45" s="2"/>
      <c r="B45" s="2" t="s">
        <v>77</v>
      </c>
      <c r="C45" s="2" t="s">
        <v>76</v>
      </c>
      <c r="D45" s="2">
        <v>89</v>
      </c>
      <c r="E45" s="2" t="s">
        <v>311</v>
      </c>
      <c r="F45" s="2"/>
      <c r="G45" s="2"/>
      <c r="H45" s="2"/>
      <c r="I45" s="2"/>
      <c r="J45" s="2"/>
      <c r="K45" s="2"/>
      <c r="L45" s="2" t="s">
        <v>343</v>
      </c>
      <c r="M45" s="2"/>
      <c r="N45" s="2">
        <v>15.56</v>
      </c>
      <c r="O45" s="2">
        <v>1.56</v>
      </c>
      <c r="P45" s="2">
        <v>0</v>
      </c>
      <c r="Q45" s="2">
        <v>0</v>
      </c>
    </row>
    <row r="46" spans="1:17" ht="64" x14ac:dyDescent="0.2">
      <c r="A46" s="2"/>
      <c r="B46" s="2" t="s">
        <v>220</v>
      </c>
      <c r="C46" s="2" t="s">
        <v>219</v>
      </c>
      <c r="D46" s="2">
        <v>16</v>
      </c>
      <c r="E46" s="2" t="s">
        <v>311</v>
      </c>
      <c r="F46" s="2"/>
      <c r="G46" s="2"/>
      <c r="H46" s="2"/>
      <c r="I46" s="2"/>
      <c r="J46" s="2"/>
      <c r="K46" s="2"/>
      <c r="L46" s="2" t="s">
        <v>343</v>
      </c>
      <c r="M46" s="2"/>
      <c r="N46" s="2">
        <v>4.4400000000000004</v>
      </c>
      <c r="O46" s="2">
        <v>0.44</v>
      </c>
      <c r="P46" s="2">
        <v>0</v>
      </c>
      <c r="Q46" s="2">
        <v>0</v>
      </c>
    </row>
    <row r="47" spans="1:17" ht="80" x14ac:dyDescent="0.2">
      <c r="A47" s="2"/>
      <c r="B47" s="2" t="s">
        <v>195</v>
      </c>
      <c r="C47" s="2" t="s">
        <v>194</v>
      </c>
      <c r="D47" s="2">
        <v>27</v>
      </c>
      <c r="E47" s="2" t="s">
        <v>311</v>
      </c>
      <c r="F47" s="2"/>
      <c r="G47" s="2"/>
      <c r="H47" s="2"/>
      <c r="I47" s="2"/>
      <c r="J47" s="2"/>
      <c r="K47" s="2"/>
      <c r="L47" s="2" t="s">
        <v>343</v>
      </c>
      <c r="M47" s="2"/>
      <c r="N47" s="2">
        <v>9.27</v>
      </c>
      <c r="O47" s="2">
        <v>0.93</v>
      </c>
      <c r="P47" s="2">
        <v>635.46595103188804</v>
      </c>
      <c r="Q47" s="2">
        <v>6.8574203935620703</v>
      </c>
    </row>
    <row r="48" spans="1:17" ht="112" x14ac:dyDescent="0.2">
      <c r="A48" s="2"/>
      <c r="B48" s="2" t="s">
        <v>157</v>
      </c>
      <c r="C48" s="2" t="s">
        <v>156</v>
      </c>
      <c r="D48" s="2">
        <v>63</v>
      </c>
      <c r="E48" s="2" t="s">
        <v>311</v>
      </c>
      <c r="F48" s="2"/>
      <c r="G48" s="2"/>
      <c r="H48" s="2"/>
      <c r="I48" s="2"/>
      <c r="J48" s="2"/>
      <c r="K48" s="2"/>
      <c r="L48" s="2" t="s">
        <v>343</v>
      </c>
      <c r="M48" s="2"/>
      <c r="N48" s="2">
        <v>12.37</v>
      </c>
      <c r="O48" s="2">
        <v>1.24</v>
      </c>
      <c r="P48" s="2">
        <v>0</v>
      </c>
      <c r="Q48" s="2">
        <v>0</v>
      </c>
    </row>
    <row r="49" spans="1:17" ht="64" x14ac:dyDescent="0.2">
      <c r="A49" s="2"/>
      <c r="B49" s="2" t="s">
        <v>179</v>
      </c>
      <c r="C49" s="2" t="s">
        <v>178</v>
      </c>
      <c r="D49" s="2">
        <v>286</v>
      </c>
      <c r="E49" s="2" t="s">
        <v>311</v>
      </c>
      <c r="F49" s="2"/>
      <c r="G49" s="2"/>
      <c r="H49" s="2"/>
      <c r="I49" s="2"/>
      <c r="J49" s="2"/>
      <c r="K49" s="2"/>
      <c r="L49" s="2" t="s">
        <v>343</v>
      </c>
      <c r="M49" s="2"/>
      <c r="N49" s="2">
        <v>81.489999999999995</v>
      </c>
      <c r="O49" s="2">
        <v>8.15</v>
      </c>
      <c r="P49" s="2">
        <v>0</v>
      </c>
      <c r="Q49" s="2">
        <v>0</v>
      </c>
    </row>
    <row r="50" spans="1:17" ht="64" x14ac:dyDescent="0.2">
      <c r="A50" s="2"/>
      <c r="B50" s="2" t="s">
        <v>93</v>
      </c>
      <c r="C50" s="2" t="s">
        <v>92</v>
      </c>
      <c r="D50" s="2">
        <v>80</v>
      </c>
      <c r="E50" s="2" t="s">
        <v>311</v>
      </c>
      <c r="F50" s="2"/>
      <c r="G50" s="2"/>
      <c r="H50" s="2"/>
      <c r="I50" s="2"/>
      <c r="J50" s="2"/>
      <c r="K50" s="2"/>
      <c r="L50" s="2" t="s">
        <v>343</v>
      </c>
      <c r="M50" s="2"/>
      <c r="N50" s="2">
        <v>18.82</v>
      </c>
      <c r="O50" s="2">
        <v>1.88</v>
      </c>
      <c r="P50" s="2">
        <v>0</v>
      </c>
      <c r="Q50" s="2">
        <v>0</v>
      </c>
    </row>
    <row r="51" spans="1:17" ht="64" x14ac:dyDescent="0.2">
      <c r="A51" s="2"/>
      <c r="B51" s="2" t="s">
        <v>232</v>
      </c>
      <c r="C51" s="2" t="s">
        <v>231</v>
      </c>
      <c r="D51" s="2">
        <v>13</v>
      </c>
      <c r="E51" s="2" t="s">
        <v>311</v>
      </c>
      <c r="F51" s="2"/>
      <c r="G51" s="2"/>
      <c r="H51" s="2"/>
      <c r="I51" s="2"/>
      <c r="J51" s="2"/>
      <c r="K51" s="2"/>
      <c r="L51" s="2" t="s">
        <v>343</v>
      </c>
      <c r="M51" s="2"/>
      <c r="N51" s="2">
        <v>2.86</v>
      </c>
      <c r="O51" s="2">
        <v>0.28999999999999998</v>
      </c>
      <c r="P51" s="2">
        <v>0</v>
      </c>
      <c r="Q51" s="2">
        <v>0</v>
      </c>
    </row>
    <row r="52" spans="1:17" ht="64" x14ac:dyDescent="0.2">
      <c r="A52" s="2"/>
      <c r="B52" s="2" t="s">
        <v>226</v>
      </c>
      <c r="C52" s="2" t="s">
        <v>225</v>
      </c>
      <c r="D52" s="2">
        <v>16</v>
      </c>
      <c r="E52" s="2" t="s">
        <v>311</v>
      </c>
      <c r="F52" s="2"/>
      <c r="G52" s="2"/>
      <c r="H52" s="2"/>
      <c r="I52" s="2"/>
      <c r="J52" s="2"/>
      <c r="K52" s="2"/>
      <c r="L52" s="2" t="s">
        <v>343</v>
      </c>
      <c r="M52" s="2"/>
      <c r="N52" s="2">
        <v>4.04</v>
      </c>
      <c r="O52" s="2">
        <v>0.4</v>
      </c>
      <c r="P52" s="2">
        <v>0</v>
      </c>
      <c r="Q52" s="2">
        <v>0</v>
      </c>
    </row>
    <row r="53" spans="1:17" ht="64" x14ac:dyDescent="0.2">
      <c r="A53" s="2"/>
      <c r="B53" s="2" t="s">
        <v>239</v>
      </c>
      <c r="C53" s="2" t="s">
        <v>238</v>
      </c>
      <c r="D53" s="2">
        <v>23</v>
      </c>
      <c r="E53" s="2" t="s">
        <v>311</v>
      </c>
      <c r="F53" s="2"/>
      <c r="G53" s="2"/>
      <c r="H53" s="2"/>
      <c r="I53" s="2"/>
      <c r="J53" s="2"/>
      <c r="K53" s="2"/>
      <c r="L53" s="2" t="s">
        <v>343</v>
      </c>
      <c r="M53" s="2"/>
      <c r="N53" s="2">
        <v>6.43</v>
      </c>
      <c r="O53" s="2">
        <v>0.64</v>
      </c>
      <c r="P53" s="2">
        <v>0</v>
      </c>
      <c r="Q53" s="2">
        <v>0</v>
      </c>
    </row>
    <row r="54" spans="1:17" ht="64" x14ac:dyDescent="0.2">
      <c r="A54" s="2"/>
      <c r="B54" s="2" t="s">
        <v>216</v>
      </c>
      <c r="C54" s="2" t="s">
        <v>215</v>
      </c>
      <c r="D54" s="2">
        <v>103</v>
      </c>
      <c r="E54" s="2" t="s">
        <v>311</v>
      </c>
      <c r="F54" s="2"/>
      <c r="G54" s="2"/>
      <c r="H54" s="2"/>
      <c r="I54" s="2"/>
      <c r="J54" s="2"/>
      <c r="K54" s="2"/>
      <c r="L54" s="2" t="s">
        <v>343</v>
      </c>
      <c r="M54" s="2"/>
      <c r="N54" s="2">
        <v>38.94</v>
      </c>
      <c r="O54" s="2">
        <v>3.89</v>
      </c>
      <c r="P54" s="2">
        <v>0</v>
      </c>
      <c r="Q54" s="2">
        <v>0</v>
      </c>
    </row>
    <row r="55" spans="1:17" ht="96" x14ac:dyDescent="0.2">
      <c r="A55" s="2"/>
      <c r="B55" s="2" t="s">
        <v>137</v>
      </c>
      <c r="C55" s="2" t="s">
        <v>136</v>
      </c>
      <c r="D55" s="2">
        <v>41</v>
      </c>
      <c r="E55" s="2" t="s">
        <v>311</v>
      </c>
      <c r="F55" s="2"/>
      <c r="G55" s="2"/>
      <c r="H55" s="2"/>
      <c r="I55" s="2"/>
      <c r="J55" s="2"/>
      <c r="K55" s="2"/>
      <c r="L55" s="2" t="s">
        <v>343</v>
      </c>
      <c r="M55" s="2"/>
      <c r="N55" s="2">
        <v>9.93</v>
      </c>
      <c r="O55" s="2">
        <v>0.99</v>
      </c>
      <c r="P55" s="2">
        <v>0</v>
      </c>
      <c r="Q55" s="2">
        <v>0</v>
      </c>
    </row>
    <row r="56" spans="1:17" ht="64" x14ac:dyDescent="0.2">
      <c r="A56" s="2"/>
      <c r="B56" s="2" t="s">
        <v>133</v>
      </c>
      <c r="C56" s="2" t="s">
        <v>132</v>
      </c>
      <c r="D56" s="2">
        <v>58</v>
      </c>
      <c r="E56" s="2" t="s">
        <v>311</v>
      </c>
      <c r="F56" s="2"/>
      <c r="G56" s="2"/>
      <c r="H56" s="2"/>
      <c r="I56" s="2"/>
      <c r="J56" s="2"/>
      <c r="K56" s="2"/>
      <c r="L56" s="2" t="s">
        <v>343</v>
      </c>
      <c r="M56" s="2"/>
      <c r="N56" s="2">
        <v>14.73</v>
      </c>
      <c r="O56" s="2">
        <v>1.47</v>
      </c>
      <c r="P56" s="2">
        <v>0</v>
      </c>
      <c r="Q56" s="2">
        <v>0</v>
      </c>
    </row>
    <row r="57" spans="1:17" ht="80" x14ac:dyDescent="0.2">
      <c r="A57" s="2"/>
      <c r="B57" s="2" t="s">
        <v>155</v>
      </c>
      <c r="C57" s="2" t="s">
        <v>154</v>
      </c>
      <c r="D57" s="2">
        <v>63</v>
      </c>
      <c r="E57" s="2" t="s">
        <v>311</v>
      </c>
      <c r="F57" s="2"/>
      <c r="G57" s="2"/>
      <c r="H57" s="2"/>
      <c r="I57" s="2"/>
      <c r="J57" s="2"/>
      <c r="K57" s="2"/>
      <c r="L57" s="2" t="s">
        <v>343</v>
      </c>
      <c r="M57" s="2"/>
      <c r="N57" s="2">
        <v>16.11</v>
      </c>
      <c r="O57" s="2">
        <v>1.61</v>
      </c>
      <c r="P57" s="2">
        <v>0</v>
      </c>
      <c r="Q57" s="2">
        <v>0</v>
      </c>
    </row>
    <row r="58" spans="1:17" ht="112" x14ac:dyDescent="0.2">
      <c r="A58" s="2"/>
      <c r="B58" s="2" t="s">
        <v>145</v>
      </c>
      <c r="C58" s="2" t="s">
        <v>144</v>
      </c>
      <c r="D58" s="2">
        <v>22</v>
      </c>
      <c r="E58" s="2" t="s">
        <v>311</v>
      </c>
      <c r="F58" s="2"/>
      <c r="G58" s="2"/>
      <c r="H58" s="2"/>
      <c r="I58" s="2"/>
      <c r="J58" s="2"/>
      <c r="K58" s="2"/>
      <c r="L58" s="2" t="s">
        <v>343</v>
      </c>
      <c r="M58" s="2"/>
      <c r="N58" s="2">
        <v>5.01</v>
      </c>
      <c r="O58" s="2">
        <v>0.5</v>
      </c>
      <c r="P58" s="2">
        <v>68.4504559656488</v>
      </c>
      <c r="Q58" s="2">
        <v>1.36516141754607</v>
      </c>
    </row>
    <row r="59" spans="1:17" ht="80" x14ac:dyDescent="0.2">
      <c r="A59" s="2"/>
      <c r="B59" s="2" t="s">
        <v>116</v>
      </c>
      <c r="C59" s="2" t="s">
        <v>115</v>
      </c>
      <c r="D59" s="2">
        <v>80</v>
      </c>
      <c r="E59" s="2" t="s">
        <v>311</v>
      </c>
      <c r="F59" s="2"/>
      <c r="G59" s="2"/>
      <c r="H59" s="2"/>
      <c r="I59" s="2"/>
      <c r="J59" s="2"/>
      <c r="K59" s="2"/>
      <c r="L59" s="2" t="s">
        <v>343</v>
      </c>
      <c r="M59" s="2"/>
      <c r="N59" s="2">
        <v>36.04</v>
      </c>
      <c r="O59" s="2">
        <v>3.6</v>
      </c>
      <c r="P59" s="2">
        <v>0</v>
      </c>
      <c r="Q59" s="2">
        <v>0</v>
      </c>
    </row>
    <row r="60" spans="1:17" ht="96" x14ac:dyDescent="0.2">
      <c r="A60" s="2"/>
      <c r="B60" s="2" t="s">
        <v>120</v>
      </c>
      <c r="C60" s="2" t="s">
        <v>119</v>
      </c>
      <c r="D60" s="2">
        <v>60</v>
      </c>
      <c r="E60" s="2" t="s">
        <v>311</v>
      </c>
      <c r="F60" s="2"/>
      <c r="G60" s="2"/>
      <c r="H60" s="2"/>
      <c r="I60" s="2"/>
      <c r="J60" s="2"/>
      <c r="K60" s="2"/>
      <c r="L60" s="2" t="s">
        <v>343</v>
      </c>
      <c r="M60" s="2"/>
      <c r="N60" s="2">
        <v>14.83</v>
      </c>
      <c r="O60" s="2">
        <v>1.48</v>
      </c>
      <c r="P60" s="2">
        <v>0</v>
      </c>
      <c r="Q60" s="2">
        <v>0</v>
      </c>
    </row>
    <row r="61" spans="1:17" ht="64" x14ac:dyDescent="0.2">
      <c r="A61" s="2"/>
      <c r="B61" s="2" t="s">
        <v>118</v>
      </c>
      <c r="C61" s="2" t="s">
        <v>117</v>
      </c>
      <c r="D61" s="2">
        <v>148</v>
      </c>
      <c r="E61" s="2" t="s">
        <v>311</v>
      </c>
      <c r="F61" s="2"/>
      <c r="G61" s="2"/>
      <c r="H61" s="2"/>
      <c r="I61" s="2"/>
      <c r="J61" s="2"/>
      <c r="K61" s="2"/>
      <c r="L61" s="2" t="s">
        <v>343</v>
      </c>
      <c r="M61" s="2"/>
      <c r="N61" s="2">
        <v>51.61</v>
      </c>
      <c r="O61" s="2">
        <v>5.16</v>
      </c>
      <c r="P61" s="2">
        <v>0</v>
      </c>
      <c r="Q61" s="2">
        <v>0</v>
      </c>
    </row>
    <row r="62" spans="1:17" ht="64" x14ac:dyDescent="0.2">
      <c r="A62" s="2"/>
      <c r="B62" s="2" t="s">
        <v>81</v>
      </c>
      <c r="C62" s="2" t="s">
        <v>80</v>
      </c>
      <c r="D62" s="2">
        <v>472</v>
      </c>
      <c r="E62" s="2" t="s">
        <v>311</v>
      </c>
      <c r="F62" s="2"/>
      <c r="G62" s="2"/>
      <c r="H62" s="2"/>
      <c r="I62" s="2"/>
      <c r="J62" s="2"/>
      <c r="K62" s="2"/>
      <c r="L62" s="2" t="s">
        <v>343</v>
      </c>
      <c r="M62" s="2"/>
      <c r="N62" s="2">
        <v>125.57</v>
      </c>
      <c r="O62" s="2">
        <v>12.56</v>
      </c>
      <c r="P62" s="2">
        <v>0</v>
      </c>
      <c r="Q62" s="2">
        <v>0</v>
      </c>
    </row>
    <row r="63" spans="1:17" ht="64" x14ac:dyDescent="0.2">
      <c r="A63" s="2"/>
      <c r="B63" s="2" t="s">
        <v>206</v>
      </c>
      <c r="C63" s="2" t="s">
        <v>205</v>
      </c>
      <c r="D63" s="2">
        <v>111</v>
      </c>
      <c r="E63" s="2" t="s">
        <v>311</v>
      </c>
      <c r="F63" s="2"/>
      <c r="G63" s="2"/>
      <c r="H63" s="2"/>
      <c r="I63" s="2"/>
      <c r="J63" s="2"/>
      <c r="K63" s="2"/>
      <c r="L63" s="2" t="s">
        <v>343</v>
      </c>
      <c r="M63" s="2"/>
      <c r="N63" s="2">
        <v>33.86</v>
      </c>
      <c r="O63" s="2">
        <v>3.39</v>
      </c>
      <c r="P63" s="2">
        <v>0</v>
      </c>
      <c r="Q63" s="2">
        <v>0</v>
      </c>
    </row>
    <row r="64" spans="1:17" ht="64" x14ac:dyDescent="0.2">
      <c r="A64" s="2"/>
      <c r="B64" s="2" t="s">
        <v>202</v>
      </c>
      <c r="C64" s="2" t="s">
        <v>201</v>
      </c>
      <c r="D64" s="2">
        <v>63</v>
      </c>
      <c r="E64" s="2" t="s">
        <v>311</v>
      </c>
      <c r="F64" s="2"/>
      <c r="G64" s="2"/>
      <c r="H64" s="2"/>
      <c r="I64" s="2"/>
      <c r="J64" s="2"/>
      <c r="K64" s="2"/>
      <c r="L64" s="2" t="s">
        <v>343</v>
      </c>
      <c r="M64" s="2"/>
      <c r="N64" s="2">
        <v>16.3</v>
      </c>
      <c r="O64" s="2">
        <v>1.63</v>
      </c>
      <c r="P64" s="2">
        <v>0</v>
      </c>
      <c r="Q64" s="2">
        <v>0</v>
      </c>
    </row>
    <row r="65" spans="1:17" ht="64" x14ac:dyDescent="0.2">
      <c r="A65" s="2"/>
      <c r="B65" s="2" t="s">
        <v>163</v>
      </c>
      <c r="C65" s="2" t="s">
        <v>162</v>
      </c>
      <c r="D65" s="2">
        <v>174</v>
      </c>
      <c r="E65" s="2" t="s">
        <v>312</v>
      </c>
      <c r="F65" s="2"/>
      <c r="G65" s="2"/>
      <c r="H65" s="2"/>
      <c r="I65" s="2"/>
      <c r="J65" s="2"/>
      <c r="K65" s="2"/>
      <c r="L65" s="2" t="s">
        <v>343</v>
      </c>
      <c r="M65" s="2"/>
      <c r="N65" s="2">
        <v>10.1</v>
      </c>
      <c r="O65" s="2">
        <v>1.01</v>
      </c>
      <c r="P65" s="2">
        <v>0</v>
      </c>
      <c r="Q65" s="2">
        <v>0</v>
      </c>
    </row>
    <row r="66" spans="1:17" ht="64" x14ac:dyDescent="0.2">
      <c r="A66" s="2"/>
      <c r="B66" s="2" t="s">
        <v>253</v>
      </c>
      <c r="C66" s="2" t="s">
        <v>252</v>
      </c>
      <c r="D66" s="2">
        <v>61</v>
      </c>
      <c r="E66" s="2" t="s">
        <v>312</v>
      </c>
      <c r="F66" s="2"/>
      <c r="G66" s="2"/>
      <c r="H66" s="2"/>
      <c r="I66" s="2"/>
      <c r="J66" s="2"/>
      <c r="K66" s="2"/>
      <c r="L66" s="2" t="s">
        <v>343</v>
      </c>
      <c r="M66" s="2"/>
      <c r="N66" s="2">
        <v>6.03</v>
      </c>
      <c r="O66" s="2">
        <v>0.6</v>
      </c>
      <c r="P66" s="2">
        <v>0</v>
      </c>
      <c r="Q66" s="2">
        <v>0</v>
      </c>
    </row>
    <row r="67" spans="1:17" ht="64" x14ac:dyDescent="0.2">
      <c r="A67" s="2"/>
      <c r="B67" s="2" t="s">
        <v>187</v>
      </c>
      <c r="C67" s="2" t="s">
        <v>186</v>
      </c>
      <c r="D67" s="2">
        <v>95</v>
      </c>
      <c r="E67" s="2" t="s">
        <v>312</v>
      </c>
      <c r="F67" s="2"/>
      <c r="G67" s="2"/>
      <c r="H67" s="2"/>
      <c r="I67" s="2"/>
      <c r="J67" s="2"/>
      <c r="K67" s="2"/>
      <c r="L67" s="2" t="s">
        <v>343</v>
      </c>
      <c r="M67" s="2"/>
      <c r="N67" s="2">
        <v>10.73</v>
      </c>
      <c r="O67" s="2">
        <v>1.07</v>
      </c>
      <c r="P67" s="2">
        <v>0</v>
      </c>
      <c r="Q67" s="2">
        <v>0</v>
      </c>
    </row>
    <row r="68" spans="1:17" ht="80" x14ac:dyDescent="0.2">
      <c r="A68" s="2"/>
      <c r="B68" s="2" t="s">
        <v>131</v>
      </c>
      <c r="C68" s="2" t="s">
        <v>129</v>
      </c>
      <c r="D68" s="2">
        <v>73</v>
      </c>
      <c r="E68" s="2" t="s">
        <v>312</v>
      </c>
      <c r="F68" s="2"/>
      <c r="G68" s="2"/>
      <c r="H68" s="2"/>
      <c r="I68" s="2"/>
      <c r="J68" s="2"/>
      <c r="K68" s="2"/>
      <c r="L68" s="2" t="s">
        <v>343</v>
      </c>
      <c r="M68" s="2"/>
      <c r="N68" s="2">
        <v>14.51</v>
      </c>
      <c r="O68" s="2">
        <v>1.45</v>
      </c>
      <c r="P68" s="2">
        <v>0</v>
      </c>
      <c r="Q68" s="2">
        <v>0</v>
      </c>
    </row>
    <row r="69" spans="1:17" ht="64" x14ac:dyDescent="0.2">
      <c r="A69" s="2"/>
      <c r="B69" s="2" t="s">
        <v>130</v>
      </c>
      <c r="C69" s="2" t="s">
        <v>102</v>
      </c>
      <c r="D69" s="2">
        <v>237</v>
      </c>
      <c r="E69" s="2" t="s">
        <v>312</v>
      </c>
      <c r="F69" s="2"/>
      <c r="G69" s="2"/>
      <c r="H69" s="2"/>
      <c r="I69" s="2"/>
      <c r="J69" s="2"/>
      <c r="K69" s="2"/>
      <c r="L69" s="2" t="s">
        <v>343</v>
      </c>
      <c r="M69" s="2"/>
      <c r="N69" s="2">
        <v>58.88</v>
      </c>
      <c r="O69" s="2">
        <v>5.89</v>
      </c>
      <c r="P69" s="2">
        <v>0</v>
      </c>
      <c r="Q69" s="2">
        <v>0</v>
      </c>
    </row>
    <row r="70" spans="1:17" ht="80" x14ac:dyDescent="0.2">
      <c r="A70" s="2"/>
      <c r="B70" s="2" t="s">
        <v>99</v>
      </c>
      <c r="C70" s="2" t="s">
        <v>98</v>
      </c>
      <c r="D70" s="2">
        <v>24</v>
      </c>
      <c r="E70" s="2" t="s">
        <v>312</v>
      </c>
      <c r="F70" s="2"/>
      <c r="G70" s="2"/>
      <c r="H70" s="2"/>
      <c r="I70" s="2"/>
      <c r="J70" s="2"/>
      <c r="K70" s="2"/>
      <c r="L70" s="2" t="s">
        <v>343</v>
      </c>
      <c r="M70" s="2"/>
      <c r="N70" s="2">
        <v>2.7</v>
      </c>
      <c r="O70" s="2">
        <v>0.27</v>
      </c>
      <c r="P70" s="2">
        <v>0</v>
      </c>
      <c r="Q70" s="2">
        <v>0</v>
      </c>
    </row>
    <row r="71" spans="1:17" ht="64" x14ac:dyDescent="0.2">
      <c r="A71" s="2"/>
      <c r="B71" s="2" t="s">
        <v>204</v>
      </c>
      <c r="C71" s="2" t="s">
        <v>203</v>
      </c>
      <c r="D71" s="2">
        <v>28</v>
      </c>
      <c r="E71" s="2" t="s">
        <v>312</v>
      </c>
      <c r="F71" s="2"/>
      <c r="G71" s="2"/>
      <c r="H71" s="2"/>
      <c r="I71" s="2"/>
      <c r="J71" s="2"/>
      <c r="K71" s="2"/>
      <c r="L71" s="2" t="s">
        <v>343</v>
      </c>
      <c r="M71" s="2"/>
      <c r="N71" s="2">
        <v>2.81</v>
      </c>
      <c r="O71" s="2">
        <v>0.28000000000000003</v>
      </c>
      <c r="P71" s="2">
        <v>0</v>
      </c>
      <c r="Q71" s="2">
        <v>0</v>
      </c>
    </row>
    <row r="72" spans="1:17" ht="64" x14ac:dyDescent="0.2">
      <c r="A72" s="2"/>
      <c r="B72" s="2" t="s">
        <v>153</v>
      </c>
      <c r="C72" s="2" t="s">
        <v>152</v>
      </c>
      <c r="D72" s="2">
        <v>120</v>
      </c>
      <c r="E72" s="2" t="s">
        <v>312</v>
      </c>
      <c r="F72" s="2"/>
      <c r="G72" s="2"/>
      <c r="H72" s="2"/>
      <c r="I72" s="2"/>
      <c r="J72" s="2"/>
      <c r="K72" s="2"/>
      <c r="L72" s="2" t="s">
        <v>343</v>
      </c>
      <c r="M72" s="2"/>
      <c r="N72" s="2">
        <v>16.010000000000002</v>
      </c>
      <c r="O72" s="2">
        <v>1.6</v>
      </c>
      <c r="P72" s="2">
        <v>0</v>
      </c>
      <c r="Q72" s="2">
        <v>0</v>
      </c>
    </row>
    <row r="73" spans="1:17" ht="64" x14ac:dyDescent="0.2">
      <c r="A73" s="2"/>
      <c r="B73" s="2" t="s">
        <v>214</v>
      </c>
      <c r="C73" s="2" t="s">
        <v>213</v>
      </c>
      <c r="D73" s="2">
        <v>18</v>
      </c>
      <c r="E73" s="2" t="s">
        <v>313</v>
      </c>
      <c r="F73" s="2"/>
      <c r="G73" s="2"/>
      <c r="H73" s="2"/>
      <c r="I73" s="2"/>
      <c r="J73" s="2"/>
      <c r="K73" s="2"/>
      <c r="L73" s="2" t="s">
        <v>343</v>
      </c>
      <c r="M73" s="2"/>
      <c r="N73" s="2">
        <v>0.85</v>
      </c>
      <c r="O73" s="2">
        <v>0.09</v>
      </c>
      <c r="P73" s="2">
        <v>0</v>
      </c>
      <c r="Q73" s="2">
        <v>0</v>
      </c>
    </row>
    <row r="74" spans="1:17" ht="64" x14ac:dyDescent="0.2">
      <c r="A74" s="2"/>
      <c r="B74" s="2" t="s">
        <v>91</v>
      </c>
      <c r="C74" s="2" t="s">
        <v>90</v>
      </c>
      <c r="D74" s="2">
        <v>33</v>
      </c>
      <c r="E74" s="2" t="s">
        <v>313</v>
      </c>
      <c r="F74" s="2"/>
      <c r="G74" s="2"/>
      <c r="H74" s="2"/>
      <c r="I74" s="2"/>
      <c r="J74" s="2"/>
      <c r="K74" s="2"/>
      <c r="L74" s="2" t="s">
        <v>343</v>
      </c>
      <c r="M74" s="2"/>
      <c r="N74" s="2">
        <v>6.06</v>
      </c>
      <c r="O74" s="2">
        <v>0.61</v>
      </c>
      <c r="P74" s="2">
        <v>0</v>
      </c>
      <c r="Q74" s="2">
        <v>0</v>
      </c>
    </row>
    <row r="75" spans="1:17" ht="96" x14ac:dyDescent="0.2">
      <c r="A75" s="2"/>
      <c r="B75" s="2" t="s">
        <v>110</v>
      </c>
      <c r="C75" s="2" t="s">
        <v>109</v>
      </c>
      <c r="D75" s="2">
        <v>28</v>
      </c>
      <c r="E75" s="2" t="s">
        <v>313</v>
      </c>
      <c r="F75" s="2"/>
      <c r="G75" s="2"/>
      <c r="H75" s="2"/>
      <c r="I75" s="2"/>
      <c r="J75" s="2"/>
      <c r="K75" s="2"/>
      <c r="L75" s="2" t="s">
        <v>343</v>
      </c>
      <c r="M75" s="2"/>
      <c r="N75" s="2">
        <v>5.55</v>
      </c>
      <c r="O75" s="2">
        <v>0.56000000000000005</v>
      </c>
      <c r="P75" s="2">
        <v>0</v>
      </c>
      <c r="Q75" s="2">
        <v>0</v>
      </c>
    </row>
    <row r="76" spans="1:17" ht="64" x14ac:dyDescent="0.2">
      <c r="A76" s="2"/>
      <c r="B76" s="2" t="s">
        <v>218</v>
      </c>
      <c r="C76" s="2" t="s">
        <v>217</v>
      </c>
      <c r="D76" s="2">
        <v>15</v>
      </c>
      <c r="E76" s="2" t="s">
        <v>313</v>
      </c>
      <c r="F76" s="2"/>
      <c r="G76" s="2"/>
      <c r="H76" s="2"/>
      <c r="I76" s="2"/>
      <c r="J76" s="2"/>
      <c r="K76" s="2"/>
      <c r="L76" s="2" t="s">
        <v>343</v>
      </c>
      <c r="M76" s="2"/>
      <c r="N76" s="2">
        <v>2.78</v>
      </c>
      <c r="O76" s="2">
        <v>0.28000000000000003</v>
      </c>
      <c r="P76" s="2">
        <v>0</v>
      </c>
      <c r="Q76" s="2">
        <v>0</v>
      </c>
    </row>
    <row r="77" spans="1:17" ht="64" x14ac:dyDescent="0.2">
      <c r="A77" s="2"/>
      <c r="B77" s="2" t="s">
        <v>70</v>
      </c>
      <c r="C77" s="2" t="s">
        <v>69</v>
      </c>
      <c r="D77" s="2">
        <v>22</v>
      </c>
      <c r="E77" s="2" t="s">
        <v>313</v>
      </c>
      <c r="F77" s="2"/>
      <c r="G77" s="2"/>
      <c r="H77" s="2"/>
      <c r="I77" s="2"/>
      <c r="J77" s="2"/>
      <c r="K77" s="2"/>
      <c r="L77" s="2" t="s">
        <v>343</v>
      </c>
      <c r="M77" s="2"/>
      <c r="N77" s="2">
        <v>0.5</v>
      </c>
      <c r="O77" s="2">
        <v>0.05</v>
      </c>
      <c r="P77" s="2">
        <v>0</v>
      </c>
      <c r="Q77" s="2">
        <v>0</v>
      </c>
    </row>
    <row r="78" spans="1:17" ht="64" x14ac:dyDescent="0.2">
      <c r="A78" s="2"/>
      <c r="B78" s="2" t="s">
        <v>112</v>
      </c>
      <c r="C78" s="2" t="s">
        <v>111</v>
      </c>
      <c r="D78" s="2">
        <v>13</v>
      </c>
      <c r="E78" s="2" t="s">
        <v>313</v>
      </c>
      <c r="F78" s="2"/>
      <c r="G78" s="2"/>
      <c r="H78" s="2"/>
      <c r="I78" s="2"/>
      <c r="J78" s="2"/>
      <c r="K78" s="2"/>
      <c r="L78" s="2" t="s">
        <v>343</v>
      </c>
      <c r="M78" s="2"/>
      <c r="N78" s="2">
        <v>3.21</v>
      </c>
      <c r="O78" s="2">
        <v>0.32</v>
      </c>
      <c r="P78" s="2">
        <v>0</v>
      </c>
      <c r="Q78" s="2">
        <v>0</v>
      </c>
    </row>
    <row r="79" spans="1:17" ht="112" x14ac:dyDescent="0.2">
      <c r="A79" s="2"/>
      <c r="B79" s="2" t="s">
        <v>241</v>
      </c>
      <c r="C79" s="2" t="s">
        <v>111</v>
      </c>
      <c r="D79" s="2">
        <v>35</v>
      </c>
      <c r="E79" s="2" t="s">
        <v>313</v>
      </c>
      <c r="F79" s="2"/>
      <c r="G79" s="2"/>
      <c r="H79" s="2"/>
      <c r="I79" s="2"/>
      <c r="J79" s="2"/>
      <c r="K79" s="2"/>
      <c r="L79" s="2" t="s">
        <v>343</v>
      </c>
      <c r="M79" s="2"/>
      <c r="N79" s="2">
        <v>9.15</v>
      </c>
      <c r="O79" s="2">
        <v>0.92</v>
      </c>
      <c r="P79" s="2">
        <v>0</v>
      </c>
      <c r="Q79" s="2">
        <v>0</v>
      </c>
    </row>
    <row r="80" spans="1:17" ht="64" x14ac:dyDescent="0.2">
      <c r="A80" s="2"/>
      <c r="B80" s="2" t="s">
        <v>75</v>
      </c>
      <c r="C80" s="2" t="s">
        <v>240</v>
      </c>
      <c r="D80" s="2">
        <v>18</v>
      </c>
      <c r="E80" s="2" t="s">
        <v>313</v>
      </c>
      <c r="F80" s="2"/>
      <c r="G80" s="2"/>
      <c r="H80" s="2"/>
      <c r="I80" s="2"/>
      <c r="J80" s="2"/>
      <c r="K80" s="2"/>
      <c r="L80" s="2" t="s">
        <v>343</v>
      </c>
      <c r="M80" s="2"/>
      <c r="N80" s="2">
        <v>4</v>
      </c>
      <c r="O80" s="2">
        <v>0.4</v>
      </c>
      <c r="P80" s="2">
        <v>0</v>
      </c>
      <c r="Q80" s="2">
        <v>0</v>
      </c>
    </row>
    <row r="81" spans="1:17" ht="64" x14ac:dyDescent="0.2">
      <c r="A81" s="2"/>
      <c r="B81" s="2" t="s">
        <v>255</v>
      </c>
      <c r="C81" s="2" t="s">
        <v>254</v>
      </c>
      <c r="D81" s="2">
        <v>20</v>
      </c>
      <c r="E81" s="2" t="s">
        <v>313</v>
      </c>
      <c r="F81" s="2"/>
      <c r="G81" s="2"/>
      <c r="H81" s="2"/>
      <c r="I81" s="2"/>
      <c r="J81" s="2"/>
      <c r="K81" s="2"/>
      <c r="L81" s="2" t="s">
        <v>343</v>
      </c>
      <c r="M81" s="2"/>
      <c r="N81" s="2">
        <v>2.0099999999999998</v>
      </c>
      <c r="O81" s="2">
        <v>0.2</v>
      </c>
      <c r="P81" s="2">
        <v>0</v>
      </c>
      <c r="Q81" s="2">
        <v>0</v>
      </c>
    </row>
    <row r="82" spans="1:17" ht="64" x14ac:dyDescent="0.2">
      <c r="A82" s="2"/>
      <c r="B82" s="2" t="s">
        <v>247</v>
      </c>
      <c r="C82" s="2" t="s">
        <v>246</v>
      </c>
      <c r="D82" s="2">
        <v>51</v>
      </c>
      <c r="E82" s="2" t="s">
        <v>313</v>
      </c>
      <c r="F82" s="2"/>
      <c r="G82" s="2"/>
      <c r="H82" s="2"/>
      <c r="I82" s="2"/>
      <c r="J82" s="2"/>
      <c r="K82" s="2"/>
      <c r="L82" s="2" t="s">
        <v>343</v>
      </c>
      <c r="M82" s="2"/>
      <c r="N82" s="2">
        <v>15.14</v>
      </c>
      <c r="O82" s="2">
        <v>1.51</v>
      </c>
      <c r="P82" s="2">
        <v>0</v>
      </c>
      <c r="Q82" s="2">
        <v>0</v>
      </c>
    </row>
    <row r="83" spans="1:17" ht="80" x14ac:dyDescent="0.2">
      <c r="A83" s="2"/>
      <c r="B83" s="2" t="s">
        <v>85</v>
      </c>
      <c r="C83" s="2" t="s">
        <v>84</v>
      </c>
      <c r="D83" s="2">
        <v>46</v>
      </c>
      <c r="E83" s="2" t="s">
        <v>313</v>
      </c>
      <c r="F83" s="2"/>
      <c r="G83" s="2"/>
      <c r="H83" s="2"/>
      <c r="I83" s="2"/>
      <c r="J83" s="2"/>
      <c r="K83" s="2"/>
      <c r="L83" s="2" t="s">
        <v>343</v>
      </c>
      <c r="M83" s="2"/>
      <c r="N83" s="2">
        <v>19.559999999999999</v>
      </c>
      <c r="O83" s="2">
        <v>1.96</v>
      </c>
      <c r="P83" s="2">
        <v>4837.27656340863</v>
      </c>
      <c r="Q83" s="2">
        <v>24.728283907076101</v>
      </c>
    </row>
    <row r="84" spans="1:17" ht="64" x14ac:dyDescent="0.2">
      <c r="A84" s="2"/>
      <c r="B84" s="2" t="s">
        <v>87</v>
      </c>
      <c r="C84" s="2" t="s">
        <v>86</v>
      </c>
      <c r="D84" s="2">
        <v>24</v>
      </c>
      <c r="E84" s="2" t="s">
        <v>313</v>
      </c>
      <c r="F84" s="2"/>
      <c r="G84" s="2"/>
      <c r="H84" s="2"/>
      <c r="I84" s="2"/>
      <c r="J84" s="2"/>
      <c r="K84" s="2"/>
      <c r="L84" s="2" t="s">
        <v>343</v>
      </c>
      <c r="M84" s="2"/>
      <c r="N84" s="2">
        <v>5.88</v>
      </c>
      <c r="O84" s="2">
        <v>0.59</v>
      </c>
      <c r="P84" s="2">
        <v>4075.4061530914701</v>
      </c>
      <c r="Q84" s="2">
        <v>69.285361606463596</v>
      </c>
    </row>
    <row r="85" spans="1:17" ht="80" x14ac:dyDescent="0.2">
      <c r="A85" s="2"/>
      <c r="B85" s="2" t="s">
        <v>74</v>
      </c>
      <c r="C85" s="2" t="s">
        <v>73</v>
      </c>
      <c r="D85" s="2">
        <v>40</v>
      </c>
      <c r="E85" s="2" t="s">
        <v>313</v>
      </c>
      <c r="F85" s="2"/>
      <c r="G85" s="2"/>
      <c r="H85" s="2"/>
      <c r="I85" s="2"/>
      <c r="J85" s="2"/>
      <c r="K85" s="2"/>
      <c r="L85" s="2" t="s">
        <v>343</v>
      </c>
      <c r="M85" s="2"/>
      <c r="N85" s="2">
        <v>4.49</v>
      </c>
      <c r="O85" s="2">
        <v>0.45</v>
      </c>
      <c r="P85" s="2">
        <v>0</v>
      </c>
      <c r="Q85" s="2">
        <v>0</v>
      </c>
    </row>
    <row r="86" spans="1:17" ht="64" x14ac:dyDescent="0.2">
      <c r="A86" s="2"/>
      <c r="B86" s="2" t="s">
        <v>210</v>
      </c>
      <c r="C86" s="2" t="s">
        <v>209</v>
      </c>
      <c r="D86" s="2">
        <v>35</v>
      </c>
      <c r="E86" s="2" t="s">
        <v>313</v>
      </c>
      <c r="F86" s="2"/>
      <c r="G86" s="2"/>
      <c r="H86" s="2"/>
      <c r="I86" s="2"/>
      <c r="J86" s="2"/>
      <c r="K86" s="2"/>
      <c r="L86" s="2" t="s">
        <v>343</v>
      </c>
      <c r="M86" s="2"/>
      <c r="N86" s="2">
        <v>4.5599999999999996</v>
      </c>
      <c r="O86" s="2">
        <v>0.46</v>
      </c>
      <c r="P86" s="2">
        <v>0</v>
      </c>
      <c r="Q86" s="2">
        <v>0</v>
      </c>
    </row>
    <row r="87" spans="1:17" ht="64" x14ac:dyDescent="0.2">
      <c r="A87" s="2"/>
      <c r="B87" s="2" t="s">
        <v>243</v>
      </c>
      <c r="C87" s="2" t="s">
        <v>242</v>
      </c>
      <c r="D87" s="2">
        <v>26</v>
      </c>
      <c r="E87" s="2" t="s">
        <v>313</v>
      </c>
      <c r="F87" s="2"/>
      <c r="G87" s="2"/>
      <c r="H87" s="2"/>
      <c r="I87" s="2"/>
      <c r="J87" s="2"/>
      <c r="K87" s="2"/>
      <c r="L87" s="2" t="s">
        <v>343</v>
      </c>
      <c r="M87" s="2"/>
      <c r="N87" s="2">
        <v>10.83</v>
      </c>
      <c r="O87" s="2">
        <v>1.08</v>
      </c>
      <c r="P87" s="2">
        <v>0</v>
      </c>
      <c r="Q87" s="2">
        <v>0</v>
      </c>
    </row>
    <row r="88" spans="1:17" ht="80" x14ac:dyDescent="0.2">
      <c r="A88" s="2"/>
      <c r="B88" s="2" t="s">
        <v>72</v>
      </c>
      <c r="C88" s="2" t="s">
        <v>71</v>
      </c>
      <c r="D88" s="2">
        <v>10</v>
      </c>
      <c r="E88" s="2" t="s">
        <v>313</v>
      </c>
      <c r="F88" s="2"/>
      <c r="G88" s="2"/>
      <c r="H88" s="2"/>
      <c r="I88" s="2"/>
      <c r="J88" s="2"/>
      <c r="K88" s="2"/>
      <c r="L88" s="2" t="s">
        <v>343</v>
      </c>
      <c r="M88" s="2"/>
      <c r="N88" s="2">
        <v>1.48</v>
      </c>
      <c r="O88" s="2">
        <v>0.15</v>
      </c>
      <c r="P88" s="2">
        <v>0</v>
      </c>
      <c r="Q88" s="2">
        <v>0</v>
      </c>
    </row>
    <row r="89" spans="1:17" ht="96" x14ac:dyDescent="0.2">
      <c r="A89" s="2"/>
      <c r="B89" s="2" t="s">
        <v>97</v>
      </c>
      <c r="C89" s="2" t="s">
        <v>96</v>
      </c>
      <c r="D89" s="2">
        <v>250</v>
      </c>
      <c r="E89" s="2" t="s">
        <v>312</v>
      </c>
      <c r="F89" s="2"/>
      <c r="G89" s="2"/>
      <c r="H89" s="2"/>
      <c r="I89" s="2"/>
      <c r="J89" s="2"/>
      <c r="K89" s="2"/>
      <c r="L89" s="2" t="s">
        <v>343</v>
      </c>
      <c r="M89" s="2"/>
      <c r="N89" s="2">
        <v>-11.63</v>
      </c>
      <c r="O89" s="2">
        <v>1.1599999999999999</v>
      </c>
      <c r="P89" s="2">
        <v>0</v>
      </c>
      <c r="Q89" s="2">
        <v>0</v>
      </c>
    </row>
    <row r="90" spans="1:17" ht="64" x14ac:dyDescent="0.2">
      <c r="A90" s="2"/>
      <c r="B90" s="2" t="s">
        <v>126</v>
      </c>
      <c r="C90" s="2" t="s">
        <v>125</v>
      </c>
      <c r="D90" s="2">
        <v>30</v>
      </c>
      <c r="E90" s="2" t="s">
        <v>313</v>
      </c>
      <c r="F90" s="2"/>
      <c r="G90" s="2"/>
      <c r="H90" s="2"/>
      <c r="I90" s="2"/>
      <c r="J90" s="2"/>
      <c r="K90" s="2"/>
      <c r="L90" s="2" t="s">
        <v>343</v>
      </c>
      <c r="M90" s="2"/>
      <c r="N90" s="2">
        <v>6.49</v>
      </c>
      <c r="O90" s="2">
        <v>0.65</v>
      </c>
      <c r="P90" s="2">
        <v>0</v>
      </c>
      <c r="Q90" s="2">
        <v>0</v>
      </c>
    </row>
    <row r="91" spans="1:17" ht="64" x14ac:dyDescent="0.2">
      <c r="A91" s="2"/>
      <c r="B91" s="2" t="s">
        <v>198</v>
      </c>
      <c r="C91" s="2" t="s">
        <v>321</v>
      </c>
      <c r="D91" s="2">
        <v>90</v>
      </c>
      <c r="E91" s="2" t="s">
        <v>310</v>
      </c>
      <c r="F91" s="2"/>
      <c r="G91" s="2"/>
      <c r="H91" s="2"/>
      <c r="I91" s="2"/>
      <c r="J91" s="2"/>
      <c r="K91" s="2"/>
      <c r="L91" s="2" t="s">
        <v>343</v>
      </c>
      <c r="M91" s="2"/>
      <c r="N91" s="2">
        <v>20.28</v>
      </c>
      <c r="O91" s="2">
        <v>2.0299999999999998</v>
      </c>
      <c r="P91" s="2">
        <v>0</v>
      </c>
      <c r="Q91" s="2">
        <v>0</v>
      </c>
    </row>
    <row r="92" spans="1:17" ht="64" x14ac:dyDescent="0.2">
      <c r="A92" s="2"/>
      <c r="B92" s="2" t="s">
        <v>106</v>
      </c>
      <c r="C92" s="2" t="s">
        <v>322</v>
      </c>
      <c r="D92" s="2">
        <v>60</v>
      </c>
      <c r="E92" s="2" t="s">
        <v>310</v>
      </c>
      <c r="F92" s="2"/>
      <c r="G92" s="2"/>
      <c r="H92" s="2"/>
      <c r="I92" s="2"/>
      <c r="J92" s="2"/>
      <c r="K92" s="2"/>
      <c r="L92" s="2" t="s">
        <v>343</v>
      </c>
      <c r="M92" s="2"/>
      <c r="N92" s="2">
        <v>17.98</v>
      </c>
      <c r="O92" s="2">
        <v>1.8</v>
      </c>
      <c r="P92" s="2">
        <v>0</v>
      </c>
      <c r="Q92" s="2">
        <v>0</v>
      </c>
    </row>
    <row r="93" spans="1:17" ht="64" x14ac:dyDescent="0.2">
      <c r="A93" s="2"/>
      <c r="B93" s="2" t="s">
        <v>256</v>
      </c>
      <c r="C93" s="2" t="s">
        <v>323</v>
      </c>
      <c r="D93" s="2" t="s">
        <v>314</v>
      </c>
      <c r="E93" s="2" t="s">
        <v>310</v>
      </c>
      <c r="F93" s="2"/>
      <c r="G93" s="2"/>
      <c r="H93" s="2"/>
      <c r="I93" s="2"/>
      <c r="J93" s="2"/>
      <c r="K93" s="2"/>
      <c r="L93" s="2" t="s">
        <v>343</v>
      </c>
      <c r="M93" s="2"/>
      <c r="N93" s="2">
        <v>5.07</v>
      </c>
      <c r="O93" s="2">
        <v>0.51</v>
      </c>
      <c r="P93" s="2">
        <v>0</v>
      </c>
      <c r="Q93" s="2">
        <v>0</v>
      </c>
    </row>
    <row r="94" spans="1:17" ht="64" x14ac:dyDescent="0.2">
      <c r="A94" s="2"/>
      <c r="B94" s="2" t="s">
        <v>237</v>
      </c>
      <c r="C94" s="2" t="s">
        <v>324</v>
      </c>
      <c r="D94" s="2" t="s">
        <v>315</v>
      </c>
      <c r="E94" s="2" t="s">
        <v>310</v>
      </c>
      <c r="F94" s="2"/>
      <c r="G94" s="2"/>
      <c r="H94" s="2"/>
      <c r="I94" s="2"/>
      <c r="J94" s="2"/>
      <c r="K94" s="2"/>
      <c r="L94" s="2" t="s">
        <v>343</v>
      </c>
      <c r="M94" s="2"/>
      <c r="N94" s="2">
        <v>5.18</v>
      </c>
      <c r="O94" s="2">
        <v>0.52</v>
      </c>
      <c r="P94" s="2">
        <v>0</v>
      </c>
      <c r="Q94" s="2">
        <v>0</v>
      </c>
    </row>
    <row r="95" spans="1:17" ht="48" x14ac:dyDescent="0.2">
      <c r="A95" s="2"/>
      <c r="B95" s="2" t="s">
        <v>1</v>
      </c>
      <c r="C95" s="2" t="s">
        <v>0</v>
      </c>
      <c r="D95" s="2"/>
      <c r="E95" s="2"/>
      <c r="F95" s="2" t="s">
        <v>1</v>
      </c>
      <c r="G95" s="2">
        <v>2.7</v>
      </c>
      <c r="H95" s="2" t="s">
        <v>0</v>
      </c>
      <c r="I95" s="2"/>
      <c r="J95" s="2"/>
      <c r="K95" s="2"/>
      <c r="L95" s="2" t="s">
        <v>344</v>
      </c>
      <c r="M95" s="2"/>
      <c r="N95" s="2">
        <v>24.4</v>
      </c>
      <c r="O95" s="2">
        <v>2.44</v>
      </c>
      <c r="P95" s="2">
        <v>0</v>
      </c>
      <c r="Q95" s="2">
        <v>0</v>
      </c>
    </row>
    <row r="96" spans="1:17" ht="48" x14ac:dyDescent="0.2">
      <c r="A96" s="2"/>
      <c r="B96" s="2" t="s">
        <v>2</v>
      </c>
      <c r="C96" s="2" t="s">
        <v>0</v>
      </c>
      <c r="D96" s="2"/>
      <c r="E96" s="2"/>
      <c r="F96" s="2" t="s">
        <v>2</v>
      </c>
      <c r="G96" s="2">
        <v>1.96</v>
      </c>
      <c r="H96" s="2" t="s">
        <v>0</v>
      </c>
      <c r="I96" s="2"/>
      <c r="J96" s="2"/>
      <c r="K96" s="2"/>
      <c r="L96" s="2" t="s">
        <v>344</v>
      </c>
      <c r="M96" s="2"/>
      <c r="N96" s="2">
        <v>19.600000000000001</v>
      </c>
      <c r="O96" s="2">
        <v>1.96</v>
      </c>
      <c r="P96" s="2">
        <v>0</v>
      </c>
      <c r="Q96" s="2">
        <v>0</v>
      </c>
    </row>
    <row r="97" spans="1:17" ht="48" x14ac:dyDescent="0.2">
      <c r="A97" s="2"/>
      <c r="B97" s="2" t="s">
        <v>3</v>
      </c>
      <c r="C97" s="2" t="s">
        <v>0</v>
      </c>
      <c r="D97" s="2"/>
      <c r="E97" s="2"/>
      <c r="F97" s="2" t="s">
        <v>3</v>
      </c>
      <c r="G97" s="2">
        <v>6.7</v>
      </c>
      <c r="H97" s="2" t="s">
        <v>0</v>
      </c>
      <c r="I97" s="2"/>
      <c r="J97" s="2"/>
      <c r="K97" s="2"/>
      <c r="L97" s="2" t="s">
        <v>344</v>
      </c>
      <c r="M97" s="2"/>
      <c r="N97" s="2">
        <v>67.27</v>
      </c>
      <c r="O97" s="2">
        <v>6.73</v>
      </c>
      <c r="P97" s="2">
        <v>0</v>
      </c>
      <c r="Q97" s="2">
        <v>0</v>
      </c>
    </row>
    <row r="98" spans="1:17" ht="48" x14ac:dyDescent="0.2">
      <c r="A98" s="2"/>
      <c r="B98" s="2" t="s">
        <v>4</v>
      </c>
      <c r="C98" s="2" t="s">
        <v>0</v>
      </c>
      <c r="D98" s="2"/>
      <c r="E98" s="2"/>
      <c r="F98" s="2" t="s">
        <v>4</v>
      </c>
      <c r="G98" s="2">
        <v>1.45</v>
      </c>
      <c r="H98" s="2" t="s">
        <v>0</v>
      </c>
      <c r="I98" s="2"/>
      <c r="J98" s="2"/>
      <c r="K98" s="2"/>
      <c r="L98" s="2" t="s">
        <v>344</v>
      </c>
      <c r="M98" s="2"/>
      <c r="N98" s="2">
        <v>14.52</v>
      </c>
      <c r="O98" s="2">
        <v>1.45</v>
      </c>
      <c r="P98" s="2">
        <v>0</v>
      </c>
      <c r="Q98" s="2">
        <v>0</v>
      </c>
    </row>
    <row r="99" spans="1:17" ht="48" x14ac:dyDescent="0.2">
      <c r="A99" s="2"/>
      <c r="B99" s="2" t="s">
        <v>5</v>
      </c>
      <c r="C99" s="2" t="s">
        <v>0</v>
      </c>
      <c r="D99" s="2"/>
      <c r="E99" s="2"/>
      <c r="F99" s="2" t="s">
        <v>5</v>
      </c>
      <c r="G99" s="2">
        <v>2.46</v>
      </c>
      <c r="H99" s="2" t="s">
        <v>0</v>
      </c>
      <c r="I99" s="2"/>
      <c r="J99" s="2"/>
      <c r="K99" s="2"/>
      <c r="L99" s="2" t="s">
        <v>344</v>
      </c>
      <c r="M99" s="2"/>
      <c r="N99" s="2">
        <v>24.68</v>
      </c>
      <c r="O99" s="2">
        <v>2.4700000000000002</v>
      </c>
      <c r="P99" s="2">
        <v>368.69973982583201</v>
      </c>
      <c r="Q99" s="2">
        <v>1.49362433506362</v>
      </c>
    </row>
    <row r="100" spans="1:17" ht="64" x14ac:dyDescent="0.2">
      <c r="A100" s="2"/>
      <c r="B100" s="2" t="s">
        <v>6</v>
      </c>
      <c r="C100" s="2" t="s">
        <v>0</v>
      </c>
      <c r="D100" s="2"/>
      <c r="E100" s="2"/>
      <c r="F100" s="2" t="s">
        <v>6</v>
      </c>
      <c r="G100" s="2">
        <v>2.82</v>
      </c>
      <c r="H100" s="2" t="s">
        <v>0</v>
      </c>
      <c r="I100" s="2"/>
      <c r="J100" s="2"/>
      <c r="K100" s="2"/>
      <c r="L100" s="2" t="s">
        <v>344</v>
      </c>
      <c r="M100" s="2"/>
      <c r="N100" s="2">
        <v>28.29</v>
      </c>
      <c r="O100" s="2">
        <v>2.83</v>
      </c>
      <c r="P100" s="2">
        <v>0</v>
      </c>
      <c r="Q100" s="2">
        <v>0</v>
      </c>
    </row>
    <row r="101" spans="1:17" ht="48" x14ac:dyDescent="0.2">
      <c r="A101" s="2"/>
      <c r="B101" s="2" t="s">
        <v>7</v>
      </c>
      <c r="C101" s="2" t="s">
        <v>0</v>
      </c>
      <c r="D101" s="2"/>
      <c r="E101" s="2"/>
      <c r="F101" s="2" t="s">
        <v>7</v>
      </c>
      <c r="G101" s="2">
        <v>3.7</v>
      </c>
      <c r="H101" s="2" t="s">
        <v>0</v>
      </c>
      <c r="I101" s="2"/>
      <c r="J101" s="2"/>
      <c r="K101" s="2"/>
      <c r="L101" s="2" t="s">
        <v>344</v>
      </c>
      <c r="M101" s="2"/>
      <c r="N101" s="2">
        <v>36.869999999999997</v>
      </c>
      <c r="O101" s="2">
        <v>3.69</v>
      </c>
      <c r="P101" s="2">
        <v>0</v>
      </c>
      <c r="Q101" s="2">
        <v>0</v>
      </c>
    </row>
    <row r="102" spans="1:17" ht="48" x14ac:dyDescent="0.2">
      <c r="A102" s="2"/>
      <c r="B102" s="2" t="s">
        <v>8</v>
      </c>
      <c r="C102" s="2" t="s">
        <v>0</v>
      </c>
      <c r="D102" s="2"/>
      <c r="E102" s="2"/>
      <c r="F102" s="2" t="s">
        <v>8</v>
      </c>
      <c r="G102" s="2">
        <v>0.99</v>
      </c>
      <c r="H102" s="2" t="s">
        <v>0</v>
      </c>
      <c r="I102" s="2"/>
      <c r="J102" s="2"/>
      <c r="K102" s="2"/>
      <c r="L102" s="2" t="s">
        <v>344</v>
      </c>
      <c r="M102" s="2"/>
      <c r="N102" s="2">
        <v>9.91</v>
      </c>
      <c r="O102" s="2">
        <v>0.99</v>
      </c>
      <c r="P102" s="2">
        <v>0</v>
      </c>
      <c r="Q102" s="2">
        <v>0</v>
      </c>
    </row>
    <row r="103" spans="1:17" ht="48" x14ac:dyDescent="0.2">
      <c r="A103" s="2"/>
      <c r="B103" s="2" t="s">
        <v>9</v>
      </c>
      <c r="C103" s="2" t="s">
        <v>0</v>
      </c>
      <c r="D103" s="2"/>
      <c r="E103" s="2"/>
      <c r="F103" s="2" t="s">
        <v>9</v>
      </c>
      <c r="G103" s="2">
        <v>1.49</v>
      </c>
      <c r="H103" s="2" t="s">
        <v>0</v>
      </c>
      <c r="I103" s="2"/>
      <c r="J103" s="2"/>
      <c r="K103" s="2"/>
      <c r="L103" s="2" t="s">
        <v>344</v>
      </c>
      <c r="M103" s="2"/>
      <c r="N103" s="2">
        <v>14.97</v>
      </c>
      <c r="O103" s="2">
        <v>1.5</v>
      </c>
      <c r="P103" s="2">
        <v>0</v>
      </c>
      <c r="Q103" s="2">
        <v>0</v>
      </c>
    </row>
    <row r="104" spans="1:17" ht="48" x14ac:dyDescent="0.2">
      <c r="A104" s="2"/>
      <c r="B104" s="2" t="s">
        <v>10</v>
      </c>
      <c r="C104" s="2" t="s">
        <v>0</v>
      </c>
      <c r="D104" s="2"/>
      <c r="E104" s="2"/>
      <c r="F104" s="2" t="s">
        <v>10</v>
      </c>
      <c r="G104" s="2">
        <v>4.7</v>
      </c>
      <c r="H104" s="2" t="s">
        <v>0</v>
      </c>
      <c r="I104" s="2"/>
      <c r="J104" s="2"/>
      <c r="K104" s="2"/>
      <c r="L104" s="2" t="s">
        <v>344</v>
      </c>
      <c r="M104" s="2"/>
      <c r="N104" s="2">
        <v>47.13</v>
      </c>
      <c r="O104" s="2">
        <v>4.71</v>
      </c>
      <c r="P104" s="2">
        <v>0</v>
      </c>
      <c r="Q104" s="2">
        <v>0</v>
      </c>
    </row>
    <row r="105" spans="1:17" ht="64" x14ac:dyDescent="0.2">
      <c r="A105" s="2"/>
      <c r="B105" s="2" t="s">
        <v>11</v>
      </c>
      <c r="C105" s="2" t="s">
        <v>0</v>
      </c>
      <c r="D105" s="2"/>
      <c r="E105" s="2"/>
      <c r="F105" s="2" t="s">
        <v>11</v>
      </c>
      <c r="G105" s="2">
        <v>7.48</v>
      </c>
      <c r="H105" s="2" t="s">
        <v>0</v>
      </c>
      <c r="I105" s="2"/>
      <c r="J105" s="2"/>
      <c r="K105" s="2"/>
      <c r="L105" s="2" t="s">
        <v>344</v>
      </c>
      <c r="M105" s="2"/>
      <c r="N105" s="2">
        <v>75.05</v>
      </c>
      <c r="O105" s="2">
        <v>7.5</v>
      </c>
      <c r="P105" s="2">
        <v>0</v>
      </c>
      <c r="Q105" s="2">
        <v>0</v>
      </c>
    </row>
    <row r="106" spans="1:17" ht="48" x14ac:dyDescent="0.2">
      <c r="A106" s="2"/>
      <c r="B106" s="2" t="s">
        <v>12</v>
      </c>
      <c r="C106" s="2" t="s">
        <v>0</v>
      </c>
      <c r="D106" s="2"/>
      <c r="E106" s="2"/>
      <c r="F106" s="2" t="s">
        <v>12</v>
      </c>
      <c r="G106" s="2">
        <v>0.48</v>
      </c>
      <c r="H106" s="2" t="s">
        <v>0</v>
      </c>
      <c r="I106" s="2"/>
      <c r="J106" s="2"/>
      <c r="K106" s="2"/>
      <c r="L106" s="2" t="s">
        <v>344</v>
      </c>
      <c r="M106" s="2"/>
      <c r="N106" s="2">
        <v>4.8</v>
      </c>
      <c r="O106" s="2">
        <v>0.48</v>
      </c>
      <c r="P106" s="2">
        <v>0</v>
      </c>
      <c r="Q106" s="2">
        <v>0</v>
      </c>
    </row>
    <row r="107" spans="1:17" ht="48" x14ac:dyDescent="0.2">
      <c r="A107" s="2"/>
      <c r="B107" s="2" t="s">
        <v>13</v>
      </c>
      <c r="C107" s="2" t="s">
        <v>0</v>
      </c>
      <c r="D107" s="2"/>
      <c r="E107" s="2"/>
      <c r="F107" s="2" t="s">
        <v>13</v>
      </c>
      <c r="G107" s="2">
        <v>4.5999999999999996</v>
      </c>
      <c r="H107" s="2" t="s">
        <v>0</v>
      </c>
      <c r="I107" s="2"/>
      <c r="J107" s="2"/>
      <c r="K107" s="2"/>
      <c r="L107" s="2" t="s">
        <v>344</v>
      </c>
      <c r="M107" s="2"/>
      <c r="N107" s="2">
        <v>46.22</v>
      </c>
      <c r="O107" s="2">
        <v>4.62</v>
      </c>
      <c r="P107" s="2">
        <v>0</v>
      </c>
      <c r="Q107" s="2">
        <v>0</v>
      </c>
    </row>
    <row r="108" spans="1:17" ht="64" x14ac:dyDescent="0.2">
      <c r="A108" s="2"/>
      <c r="B108" s="2" t="s">
        <v>14</v>
      </c>
      <c r="C108" s="2" t="s">
        <v>0</v>
      </c>
      <c r="D108" s="2"/>
      <c r="E108" s="2"/>
      <c r="F108" s="2" t="s">
        <v>14</v>
      </c>
      <c r="G108" s="2">
        <v>1.32</v>
      </c>
      <c r="H108" s="2" t="s">
        <v>0</v>
      </c>
      <c r="I108" s="2"/>
      <c r="J108" s="2"/>
      <c r="K108" s="2"/>
      <c r="L108" s="2" t="s">
        <v>344</v>
      </c>
      <c r="M108" s="2"/>
      <c r="N108" s="2">
        <v>13.24</v>
      </c>
      <c r="O108" s="2">
        <v>1.32</v>
      </c>
      <c r="P108" s="2">
        <v>0</v>
      </c>
      <c r="Q108" s="2">
        <v>0</v>
      </c>
    </row>
    <row r="109" spans="1:17" ht="96" x14ac:dyDescent="0.2">
      <c r="A109" s="2"/>
      <c r="B109" s="2" t="s">
        <v>15</v>
      </c>
      <c r="C109" s="2" t="s">
        <v>0</v>
      </c>
      <c r="D109" s="2"/>
      <c r="E109" s="2"/>
      <c r="F109" s="2" t="s">
        <v>15</v>
      </c>
      <c r="G109" s="2">
        <v>1.4</v>
      </c>
      <c r="H109" s="2" t="s">
        <v>0</v>
      </c>
      <c r="I109" s="2"/>
      <c r="J109" s="2"/>
      <c r="K109" s="2"/>
      <c r="L109" s="2" t="s">
        <v>344</v>
      </c>
      <c r="M109" s="2"/>
      <c r="N109" s="2">
        <v>14.07</v>
      </c>
      <c r="O109" s="2">
        <v>1.41</v>
      </c>
      <c r="P109" s="2">
        <v>0</v>
      </c>
      <c r="Q109" s="2">
        <v>0</v>
      </c>
    </row>
    <row r="110" spans="1:17" ht="48" x14ac:dyDescent="0.2">
      <c r="A110" s="2"/>
      <c r="B110" s="2" t="s">
        <v>16</v>
      </c>
      <c r="C110" s="2" t="s">
        <v>0</v>
      </c>
      <c r="D110" s="2"/>
      <c r="E110" s="2"/>
      <c r="F110" s="2" t="s">
        <v>16</v>
      </c>
      <c r="G110" s="2">
        <v>1.54</v>
      </c>
      <c r="H110" s="2" t="s">
        <v>0</v>
      </c>
      <c r="I110" s="2"/>
      <c r="J110" s="2"/>
      <c r="K110" s="2"/>
      <c r="L110" s="2" t="s">
        <v>344</v>
      </c>
      <c r="M110" s="2"/>
      <c r="N110" s="2">
        <v>15.28</v>
      </c>
      <c r="O110" s="2">
        <v>1.53</v>
      </c>
      <c r="P110" s="2">
        <v>0</v>
      </c>
      <c r="Q110" s="2">
        <v>0</v>
      </c>
    </row>
    <row r="111" spans="1:17" ht="80" x14ac:dyDescent="0.2">
      <c r="A111" s="2"/>
      <c r="B111" s="2" t="s">
        <v>17</v>
      </c>
      <c r="C111" s="2" t="s">
        <v>0</v>
      </c>
      <c r="D111" s="2"/>
      <c r="E111" s="2"/>
      <c r="F111" s="2" t="s">
        <v>17</v>
      </c>
      <c r="G111" s="2">
        <v>2.11</v>
      </c>
      <c r="H111" s="2" t="s">
        <v>0</v>
      </c>
      <c r="I111" s="2"/>
      <c r="J111" s="2"/>
      <c r="K111" s="2"/>
      <c r="L111" s="2" t="s">
        <v>344</v>
      </c>
      <c r="M111" s="2"/>
      <c r="N111" s="2">
        <v>21.13</v>
      </c>
      <c r="O111" s="2">
        <v>2.11</v>
      </c>
      <c r="P111" s="2">
        <v>0</v>
      </c>
      <c r="Q111" s="2">
        <v>0</v>
      </c>
    </row>
    <row r="112" spans="1:17" ht="48" x14ac:dyDescent="0.2">
      <c r="A112" s="2"/>
      <c r="B112" s="2" t="s">
        <v>19</v>
      </c>
      <c r="C112" s="2" t="s">
        <v>18</v>
      </c>
      <c r="D112" s="2"/>
      <c r="E112" s="2"/>
      <c r="F112" s="2" t="s">
        <v>19</v>
      </c>
      <c r="G112" s="2">
        <v>3.18</v>
      </c>
      <c r="H112" s="2" t="s">
        <v>18</v>
      </c>
      <c r="I112" s="2"/>
      <c r="J112" s="2"/>
      <c r="K112" s="2"/>
      <c r="L112" s="2" t="s">
        <v>344</v>
      </c>
      <c r="M112" s="2"/>
      <c r="N112" s="2">
        <v>31.08</v>
      </c>
      <c r="O112" s="2">
        <v>3.11</v>
      </c>
      <c r="P112" s="2">
        <v>0</v>
      </c>
      <c r="Q112" s="2">
        <v>0</v>
      </c>
    </row>
    <row r="113" spans="1:17" ht="48" x14ac:dyDescent="0.2">
      <c r="A113" s="2"/>
      <c r="B113" s="2" t="s">
        <v>21</v>
      </c>
      <c r="C113" s="2" t="s">
        <v>325</v>
      </c>
      <c r="D113" s="2"/>
      <c r="E113" s="2"/>
      <c r="F113" s="2" t="s">
        <v>21</v>
      </c>
      <c r="G113" s="2">
        <v>0.26</v>
      </c>
      <c r="H113" s="2" t="s">
        <v>20</v>
      </c>
      <c r="I113" s="2"/>
      <c r="J113" s="2"/>
      <c r="K113" s="2"/>
      <c r="L113" s="2" t="s">
        <v>344</v>
      </c>
      <c r="M113" s="2"/>
      <c r="N113" s="2">
        <v>2.63</v>
      </c>
      <c r="O113" s="2">
        <v>0.26</v>
      </c>
      <c r="P113" s="2">
        <v>0</v>
      </c>
      <c r="Q113" s="2">
        <v>0</v>
      </c>
    </row>
    <row r="114" spans="1:17" ht="48" x14ac:dyDescent="0.2">
      <c r="A114" s="2"/>
      <c r="B114" s="2" t="s">
        <v>22</v>
      </c>
      <c r="C114" s="2" t="s">
        <v>0</v>
      </c>
      <c r="D114" s="2"/>
      <c r="E114" s="2"/>
      <c r="F114" s="2" t="s">
        <v>22</v>
      </c>
      <c r="G114" s="2">
        <v>1.88</v>
      </c>
      <c r="H114" s="2" t="s">
        <v>0</v>
      </c>
      <c r="I114" s="2"/>
      <c r="J114" s="2"/>
      <c r="K114" s="2"/>
      <c r="L114" s="2" t="s">
        <v>344</v>
      </c>
      <c r="M114" s="2"/>
      <c r="N114" s="2">
        <v>18.84</v>
      </c>
      <c r="O114" s="2">
        <v>1.88</v>
      </c>
      <c r="P114" s="2">
        <v>146.219743333308</v>
      </c>
      <c r="Q114" s="2">
        <v>0.77610608391431302</v>
      </c>
    </row>
    <row r="115" spans="1:17" ht="48" x14ac:dyDescent="0.2">
      <c r="A115" s="2"/>
      <c r="B115" s="2" t="s">
        <v>23</v>
      </c>
      <c r="C115" s="2" t="s">
        <v>0</v>
      </c>
      <c r="D115" s="2"/>
      <c r="E115" s="2"/>
      <c r="F115" s="2" t="s">
        <v>23</v>
      </c>
      <c r="G115" s="2">
        <v>0.52</v>
      </c>
      <c r="H115" s="2" t="s">
        <v>0</v>
      </c>
      <c r="I115" s="2"/>
      <c r="J115" s="2"/>
      <c r="K115" s="2"/>
      <c r="L115" s="2" t="s">
        <v>344</v>
      </c>
      <c r="M115" s="2"/>
      <c r="N115" s="2">
        <v>5.19</v>
      </c>
      <c r="O115" s="2">
        <v>0.52</v>
      </c>
      <c r="P115" s="2">
        <v>0</v>
      </c>
      <c r="Q115" s="2">
        <v>0</v>
      </c>
    </row>
    <row r="116" spans="1:17" ht="48" x14ac:dyDescent="0.2">
      <c r="A116" s="2"/>
      <c r="B116" s="2" t="s">
        <v>24</v>
      </c>
      <c r="C116" s="2" t="s">
        <v>0</v>
      </c>
      <c r="D116" s="2"/>
      <c r="E116" s="2"/>
      <c r="F116" s="2" t="s">
        <v>24</v>
      </c>
      <c r="G116" s="2">
        <v>0.7</v>
      </c>
      <c r="H116" s="2" t="s">
        <v>0</v>
      </c>
      <c r="I116" s="2"/>
      <c r="J116" s="2"/>
      <c r="K116" s="2"/>
      <c r="L116" s="2" t="s">
        <v>344</v>
      </c>
      <c r="M116" s="2"/>
      <c r="N116" s="2">
        <v>7.03</v>
      </c>
      <c r="O116" s="2">
        <v>0.7</v>
      </c>
      <c r="P116" s="2">
        <v>0</v>
      </c>
      <c r="Q116" s="2">
        <v>0</v>
      </c>
    </row>
    <row r="117" spans="1:17" ht="48" x14ac:dyDescent="0.2">
      <c r="A117" s="2"/>
      <c r="B117" s="2" t="s">
        <v>25</v>
      </c>
      <c r="C117" s="2" t="s">
        <v>0</v>
      </c>
      <c r="D117" s="2"/>
      <c r="E117" s="2"/>
      <c r="F117" s="2" t="s">
        <v>25</v>
      </c>
      <c r="G117" s="2">
        <v>0.49</v>
      </c>
      <c r="H117" s="2" t="s">
        <v>0</v>
      </c>
      <c r="I117" s="2"/>
      <c r="J117" s="2"/>
      <c r="K117" s="2"/>
      <c r="L117" s="2" t="s">
        <v>344</v>
      </c>
      <c r="M117" s="2"/>
      <c r="N117" s="2">
        <v>4.93</v>
      </c>
      <c r="O117" s="2">
        <v>0.49</v>
      </c>
      <c r="P117" s="2">
        <v>0</v>
      </c>
      <c r="Q117" s="2">
        <v>0</v>
      </c>
    </row>
    <row r="118" spans="1:17" ht="64" x14ac:dyDescent="0.2">
      <c r="A118" s="2"/>
      <c r="B118" s="2" t="s">
        <v>26</v>
      </c>
      <c r="C118" s="2" t="s">
        <v>0</v>
      </c>
      <c r="D118" s="2"/>
      <c r="E118" s="2"/>
      <c r="F118" s="2" t="s">
        <v>26</v>
      </c>
      <c r="G118" s="2">
        <v>3.53</v>
      </c>
      <c r="H118" s="2" t="s">
        <v>0</v>
      </c>
      <c r="I118" s="2"/>
      <c r="J118" s="2"/>
      <c r="K118" s="2"/>
      <c r="L118" s="2" t="s">
        <v>344</v>
      </c>
      <c r="M118" s="2"/>
      <c r="N118" s="2">
        <v>35.44</v>
      </c>
      <c r="O118" s="2">
        <v>3.54</v>
      </c>
      <c r="P118" s="2">
        <v>0</v>
      </c>
      <c r="Q118" s="2">
        <v>0</v>
      </c>
    </row>
    <row r="119" spans="1:17" ht="80" x14ac:dyDescent="0.2">
      <c r="A119" s="2"/>
      <c r="B119" s="2" t="s">
        <v>27</v>
      </c>
      <c r="C119" s="2" t="s">
        <v>0</v>
      </c>
      <c r="D119" s="2"/>
      <c r="E119" s="2"/>
      <c r="F119" s="2" t="s">
        <v>27</v>
      </c>
      <c r="G119" s="2">
        <v>0.64</v>
      </c>
      <c r="H119" s="2" t="s">
        <v>0</v>
      </c>
      <c r="I119" s="2"/>
      <c r="J119" s="2"/>
      <c r="K119" s="2"/>
      <c r="L119" s="2" t="s">
        <v>344</v>
      </c>
      <c r="M119" s="2"/>
      <c r="N119" s="2">
        <v>6.47</v>
      </c>
      <c r="O119" s="2">
        <v>0.65</v>
      </c>
      <c r="P119" s="2">
        <v>0</v>
      </c>
      <c r="Q119" s="2">
        <v>0</v>
      </c>
    </row>
    <row r="120" spans="1:17" ht="96" x14ac:dyDescent="0.2">
      <c r="A120" s="2"/>
      <c r="B120" s="2" t="s">
        <v>28</v>
      </c>
      <c r="C120" s="2" t="s">
        <v>0</v>
      </c>
      <c r="D120" s="2"/>
      <c r="E120" s="2"/>
      <c r="F120" s="2" t="s">
        <v>28</v>
      </c>
      <c r="G120" s="2">
        <v>0.93</v>
      </c>
      <c r="H120" s="2" t="s">
        <v>0</v>
      </c>
      <c r="I120" s="2"/>
      <c r="J120" s="2"/>
      <c r="K120" s="2"/>
      <c r="L120" s="2" t="s">
        <v>344</v>
      </c>
      <c r="M120" s="2"/>
      <c r="N120" s="2">
        <v>9.3699999999999992</v>
      </c>
      <c r="O120" s="2">
        <v>0.94</v>
      </c>
      <c r="P120" s="2">
        <v>0</v>
      </c>
      <c r="Q120" s="2">
        <v>0</v>
      </c>
    </row>
    <row r="121" spans="1:17" ht="96" x14ac:dyDescent="0.2">
      <c r="A121" s="2"/>
      <c r="B121" s="2" t="s">
        <v>29</v>
      </c>
      <c r="C121" s="2" t="s">
        <v>0</v>
      </c>
      <c r="D121" s="2"/>
      <c r="E121" s="2"/>
      <c r="F121" s="2" t="s">
        <v>29</v>
      </c>
      <c r="G121" s="2">
        <v>0.9</v>
      </c>
      <c r="H121" s="2" t="s">
        <v>0</v>
      </c>
      <c r="I121" s="2"/>
      <c r="J121" s="2"/>
      <c r="K121" s="2"/>
      <c r="L121" s="2" t="s">
        <v>344</v>
      </c>
      <c r="M121" s="2"/>
      <c r="N121" s="2">
        <v>9.0299999999999994</v>
      </c>
      <c r="O121" s="2">
        <v>0.9</v>
      </c>
      <c r="P121" s="2">
        <v>0</v>
      </c>
      <c r="Q121" s="2">
        <v>0</v>
      </c>
    </row>
    <row r="122" spans="1:17" ht="64" x14ac:dyDescent="0.2">
      <c r="A122" s="2"/>
      <c r="B122" s="2" t="s">
        <v>30</v>
      </c>
      <c r="C122" s="2" t="s">
        <v>0</v>
      </c>
      <c r="D122" s="2"/>
      <c r="E122" s="2"/>
      <c r="F122" s="2" t="s">
        <v>30</v>
      </c>
      <c r="G122" s="2">
        <v>4.04</v>
      </c>
      <c r="H122" s="2" t="s">
        <v>0</v>
      </c>
      <c r="I122" s="2"/>
      <c r="J122" s="2"/>
      <c r="K122" s="2"/>
      <c r="L122" s="2" t="s">
        <v>344</v>
      </c>
      <c r="M122" s="2"/>
      <c r="N122" s="2">
        <v>40.19</v>
      </c>
      <c r="O122" s="2">
        <v>4.0199999999999996</v>
      </c>
      <c r="P122" s="2">
        <v>0</v>
      </c>
      <c r="Q122" s="2">
        <v>0</v>
      </c>
    </row>
    <row r="123" spans="1:17" ht="48" x14ac:dyDescent="0.2">
      <c r="A123" s="2"/>
      <c r="B123" s="2" t="s">
        <v>31</v>
      </c>
      <c r="C123" s="2" t="s">
        <v>0</v>
      </c>
      <c r="D123" s="2"/>
      <c r="E123" s="2"/>
      <c r="F123" s="2" t="s">
        <v>31</v>
      </c>
      <c r="G123" s="2">
        <v>1.74</v>
      </c>
      <c r="H123" s="2" t="s">
        <v>0</v>
      </c>
      <c r="I123" s="2"/>
      <c r="J123" s="2"/>
      <c r="K123" s="2"/>
      <c r="L123" s="2" t="s">
        <v>344</v>
      </c>
      <c r="M123" s="2"/>
      <c r="N123" s="2">
        <v>17.440000000000001</v>
      </c>
      <c r="O123" s="2">
        <v>1.74</v>
      </c>
      <c r="P123" s="2">
        <v>0</v>
      </c>
      <c r="Q123" s="2">
        <v>0</v>
      </c>
    </row>
    <row r="124" spans="1:17" ht="48" x14ac:dyDescent="0.2">
      <c r="A124" s="2"/>
      <c r="B124" s="2" t="s">
        <v>32</v>
      </c>
      <c r="C124" s="2" t="s">
        <v>325</v>
      </c>
      <c r="D124" s="2"/>
      <c r="E124" s="2"/>
      <c r="F124" s="2" t="s">
        <v>32</v>
      </c>
      <c r="G124" s="2">
        <v>0.34</v>
      </c>
      <c r="H124" s="2" t="s">
        <v>20</v>
      </c>
      <c r="I124" s="2"/>
      <c r="J124" s="2"/>
      <c r="K124" s="2"/>
      <c r="L124" s="2" t="s">
        <v>344</v>
      </c>
      <c r="M124" s="2"/>
      <c r="N124" s="2">
        <v>3.43</v>
      </c>
      <c r="O124" s="2">
        <v>0.34</v>
      </c>
      <c r="P124" s="2">
        <v>0</v>
      </c>
      <c r="Q124" s="2">
        <v>0</v>
      </c>
    </row>
    <row r="125" spans="1:17" ht="80" x14ac:dyDescent="0.2">
      <c r="A125" s="2"/>
      <c r="B125" s="2" t="s">
        <v>33</v>
      </c>
      <c r="C125" s="2" t="s">
        <v>0</v>
      </c>
      <c r="D125" s="2"/>
      <c r="E125" s="2"/>
      <c r="F125" s="2" t="s">
        <v>33</v>
      </c>
      <c r="G125" s="2">
        <v>3.28</v>
      </c>
      <c r="H125" s="2" t="s">
        <v>0</v>
      </c>
      <c r="I125" s="2"/>
      <c r="J125" s="2"/>
      <c r="K125" s="2"/>
      <c r="L125" s="2" t="s">
        <v>344</v>
      </c>
      <c r="M125" s="2"/>
      <c r="N125" s="2">
        <v>32.82</v>
      </c>
      <c r="O125" s="2">
        <v>3.28</v>
      </c>
      <c r="P125" s="2">
        <v>0</v>
      </c>
      <c r="Q125" s="2">
        <v>0</v>
      </c>
    </row>
    <row r="126" spans="1:17" ht="112" x14ac:dyDescent="0.2">
      <c r="A126" s="2"/>
      <c r="B126" s="2" t="s">
        <v>34</v>
      </c>
      <c r="C126" s="2" t="s">
        <v>0</v>
      </c>
      <c r="D126" s="2"/>
      <c r="E126" s="2"/>
      <c r="F126" s="2" t="s">
        <v>34</v>
      </c>
      <c r="G126" s="2">
        <v>5.17</v>
      </c>
      <c r="H126" s="2" t="s">
        <v>0</v>
      </c>
      <c r="I126" s="2"/>
      <c r="J126" s="2"/>
      <c r="K126" s="2"/>
      <c r="L126" s="2" t="s">
        <v>344</v>
      </c>
      <c r="M126" s="2"/>
      <c r="N126" s="2">
        <v>51.67</v>
      </c>
      <c r="O126" s="2">
        <v>5.17</v>
      </c>
      <c r="P126" s="2">
        <v>0</v>
      </c>
      <c r="Q126" s="2">
        <v>0</v>
      </c>
    </row>
    <row r="127" spans="1:17" ht="80" x14ac:dyDescent="0.2">
      <c r="A127" s="2"/>
      <c r="B127" s="2" t="s">
        <v>35</v>
      </c>
      <c r="C127" s="2" t="s">
        <v>0</v>
      </c>
      <c r="D127" s="2"/>
      <c r="E127" s="2"/>
      <c r="F127" s="2" t="s">
        <v>35</v>
      </c>
      <c r="G127" s="2">
        <v>1.6</v>
      </c>
      <c r="H127" s="2" t="s">
        <v>0</v>
      </c>
      <c r="I127" s="2"/>
      <c r="J127" s="2"/>
      <c r="K127" s="2"/>
      <c r="L127" s="2" t="s">
        <v>344</v>
      </c>
      <c r="M127" s="2"/>
      <c r="N127" s="2">
        <v>15.9</v>
      </c>
      <c r="O127" s="2">
        <v>1.59</v>
      </c>
      <c r="P127" s="2">
        <v>0</v>
      </c>
      <c r="Q127" s="2">
        <v>0</v>
      </c>
    </row>
    <row r="128" spans="1:17" ht="80" x14ac:dyDescent="0.2">
      <c r="A128" s="2"/>
      <c r="B128" s="2" t="s">
        <v>36</v>
      </c>
      <c r="C128" s="2" t="s">
        <v>0</v>
      </c>
      <c r="D128" s="2"/>
      <c r="E128" s="2"/>
      <c r="F128" s="2" t="s">
        <v>36</v>
      </c>
      <c r="G128" s="2">
        <v>1.42</v>
      </c>
      <c r="H128" s="2" t="s">
        <v>0</v>
      </c>
      <c r="I128" s="2"/>
      <c r="J128" s="2"/>
      <c r="K128" s="2"/>
      <c r="L128" s="2" t="s">
        <v>344</v>
      </c>
      <c r="M128" s="2"/>
      <c r="N128" s="2">
        <v>13.99</v>
      </c>
      <c r="O128" s="2">
        <v>1.4</v>
      </c>
      <c r="P128" s="2">
        <v>0</v>
      </c>
      <c r="Q128" s="2">
        <v>0</v>
      </c>
    </row>
    <row r="129" spans="1:17" ht="96" x14ac:dyDescent="0.2">
      <c r="A129" s="2"/>
      <c r="B129" s="2" t="s">
        <v>37</v>
      </c>
      <c r="C129" s="2" t="s">
        <v>0</v>
      </c>
      <c r="D129" s="2"/>
      <c r="E129" s="2"/>
      <c r="F129" s="2" t="s">
        <v>37</v>
      </c>
      <c r="G129" s="2">
        <v>1.44</v>
      </c>
      <c r="H129" s="2" t="s">
        <v>0</v>
      </c>
      <c r="I129" s="2"/>
      <c r="J129" s="2"/>
      <c r="K129" s="2"/>
      <c r="L129" s="2" t="s">
        <v>344</v>
      </c>
      <c r="M129" s="2"/>
      <c r="N129" s="2">
        <v>14.34</v>
      </c>
      <c r="O129" s="2">
        <v>1.43</v>
      </c>
      <c r="P129" s="2">
        <v>0</v>
      </c>
      <c r="Q129" s="2">
        <v>0</v>
      </c>
    </row>
    <row r="130" spans="1:17" ht="80" x14ac:dyDescent="0.2">
      <c r="A130" s="2"/>
      <c r="B130" s="2" t="s">
        <v>38</v>
      </c>
      <c r="C130" s="2" t="s">
        <v>0</v>
      </c>
      <c r="D130" s="2"/>
      <c r="E130" s="2"/>
      <c r="F130" s="2" t="s">
        <v>38</v>
      </c>
      <c r="G130" s="2">
        <v>0.8</v>
      </c>
      <c r="H130" s="2" t="s">
        <v>0</v>
      </c>
      <c r="I130" s="2"/>
      <c r="J130" s="2"/>
      <c r="K130" s="2"/>
      <c r="L130" s="2" t="s">
        <v>344</v>
      </c>
      <c r="M130" s="2"/>
      <c r="N130" s="2">
        <v>7.97</v>
      </c>
      <c r="O130" s="2">
        <v>0.8</v>
      </c>
      <c r="P130" s="2">
        <v>0</v>
      </c>
      <c r="Q130" s="2">
        <v>0</v>
      </c>
    </row>
    <row r="131" spans="1:17" ht="80" x14ac:dyDescent="0.2">
      <c r="A131" s="2"/>
      <c r="B131" s="2" t="s">
        <v>171</v>
      </c>
      <c r="C131" s="2" t="s">
        <v>170</v>
      </c>
      <c r="D131" s="2">
        <v>600</v>
      </c>
      <c r="E131" s="2"/>
      <c r="F131" s="2"/>
      <c r="G131" s="2"/>
      <c r="H131" s="2"/>
      <c r="I131" s="2"/>
      <c r="J131" s="2"/>
      <c r="K131" s="2"/>
      <c r="L131" s="2" t="s">
        <v>345</v>
      </c>
      <c r="M131" s="2"/>
      <c r="N131" s="2">
        <v>133.09</v>
      </c>
      <c r="O131" s="2">
        <v>13.31</v>
      </c>
      <c r="P131" s="2">
        <v>0</v>
      </c>
      <c r="Q131" s="2">
        <v>0</v>
      </c>
    </row>
    <row r="132" spans="1:17" ht="64" x14ac:dyDescent="0.2">
      <c r="A132" s="2"/>
      <c r="B132" s="2" t="s">
        <v>236</v>
      </c>
      <c r="C132" s="2" t="s">
        <v>235</v>
      </c>
      <c r="D132" s="2">
        <v>300</v>
      </c>
      <c r="E132" s="2"/>
      <c r="F132" s="2"/>
      <c r="G132" s="2"/>
      <c r="H132" s="2"/>
      <c r="I132" s="2"/>
      <c r="J132" s="2"/>
      <c r="K132" s="2"/>
      <c r="L132" s="2" t="s">
        <v>345</v>
      </c>
      <c r="M132" s="2"/>
      <c r="N132" s="2">
        <v>47.45</v>
      </c>
      <c r="O132" s="2">
        <v>4.75</v>
      </c>
      <c r="P132" s="2">
        <v>0</v>
      </c>
      <c r="Q132" s="2">
        <v>0</v>
      </c>
    </row>
    <row r="133" spans="1:17" ht="64" x14ac:dyDescent="0.2">
      <c r="A133" s="2"/>
      <c r="B133" s="2" t="s">
        <v>245</v>
      </c>
      <c r="C133" s="2" t="s">
        <v>244</v>
      </c>
      <c r="D133" s="2">
        <v>330</v>
      </c>
      <c r="E133" s="2"/>
      <c r="F133" s="2"/>
      <c r="G133" s="2"/>
      <c r="H133" s="2"/>
      <c r="I133" s="2"/>
      <c r="J133" s="2"/>
      <c r="K133" s="2"/>
      <c r="L133" s="2" t="s">
        <v>345</v>
      </c>
      <c r="M133" s="2"/>
      <c r="N133" s="2">
        <v>44.58</v>
      </c>
      <c r="O133" s="2">
        <v>4.46</v>
      </c>
      <c r="P133" s="2">
        <v>0</v>
      </c>
      <c r="Q133" s="2">
        <v>0</v>
      </c>
    </row>
    <row r="134" spans="1:17" ht="48" x14ac:dyDescent="0.2">
      <c r="A134" s="2"/>
      <c r="B134" s="2" t="s">
        <v>141</v>
      </c>
      <c r="C134" s="2" t="s">
        <v>140</v>
      </c>
      <c r="D134" s="2">
        <v>120</v>
      </c>
      <c r="E134" s="2"/>
      <c r="F134" s="2"/>
      <c r="G134" s="2"/>
      <c r="H134" s="2"/>
      <c r="I134" s="2"/>
      <c r="J134" s="2"/>
      <c r="K134" s="2"/>
      <c r="L134" s="2" t="s">
        <v>345</v>
      </c>
      <c r="M134" s="2"/>
      <c r="N134" s="2">
        <v>48.61</v>
      </c>
      <c r="O134" s="2">
        <v>4.8600000000000003</v>
      </c>
      <c r="P134" s="2">
        <v>0</v>
      </c>
      <c r="Q134" s="2">
        <v>0</v>
      </c>
    </row>
    <row r="135" spans="1:17" ht="64" x14ac:dyDescent="0.2">
      <c r="A135" s="2"/>
      <c r="B135" s="2" t="s">
        <v>40</v>
      </c>
      <c r="C135" s="2" t="s">
        <v>39</v>
      </c>
      <c r="D135" s="2"/>
      <c r="E135" s="2"/>
      <c r="F135" s="2"/>
      <c r="G135" s="2"/>
      <c r="H135" s="2"/>
      <c r="I135" s="2" t="s">
        <v>40</v>
      </c>
      <c r="J135" s="2" t="s">
        <v>316</v>
      </c>
      <c r="K135" s="2"/>
      <c r="L135" s="2" t="s">
        <v>346</v>
      </c>
      <c r="M135" s="2"/>
      <c r="N135" s="2">
        <v>5.8</v>
      </c>
      <c r="O135" s="2">
        <v>0.57999999999999996</v>
      </c>
      <c r="P135" s="2">
        <v>0</v>
      </c>
      <c r="Q135" s="2">
        <v>0</v>
      </c>
    </row>
    <row r="136" spans="1:17" ht="64" x14ac:dyDescent="0.2">
      <c r="A136" s="2"/>
      <c r="B136" s="2" t="s">
        <v>42</v>
      </c>
      <c r="C136" s="2" t="s">
        <v>41</v>
      </c>
      <c r="D136" s="2"/>
      <c r="E136" s="2"/>
      <c r="F136" s="2"/>
      <c r="G136" s="2"/>
      <c r="H136" s="2"/>
      <c r="I136" s="2" t="s">
        <v>42</v>
      </c>
      <c r="J136" s="2" t="s">
        <v>316</v>
      </c>
      <c r="K136" s="2"/>
      <c r="L136" s="2" t="s">
        <v>346</v>
      </c>
      <c r="M136" s="2"/>
      <c r="N136" s="2">
        <v>8.2899999999999991</v>
      </c>
      <c r="O136" s="2">
        <v>0.83</v>
      </c>
      <c r="P136" s="2">
        <v>0</v>
      </c>
      <c r="Q136" s="2">
        <v>0</v>
      </c>
    </row>
    <row r="137" spans="1:17" ht="64" x14ac:dyDescent="0.2">
      <c r="A137" s="2"/>
      <c r="B137" s="2" t="s">
        <v>44</v>
      </c>
      <c r="C137" s="2" t="s">
        <v>43</v>
      </c>
      <c r="D137" s="2"/>
      <c r="E137" s="2"/>
      <c r="F137" s="2"/>
      <c r="G137" s="2"/>
      <c r="H137" s="2"/>
      <c r="I137" s="2" t="s">
        <v>44</v>
      </c>
      <c r="J137" s="2" t="s">
        <v>316</v>
      </c>
      <c r="K137" s="2"/>
      <c r="L137" s="2" t="s">
        <v>346</v>
      </c>
      <c r="M137" s="2"/>
      <c r="N137" s="2">
        <v>5.43</v>
      </c>
      <c r="O137" s="2">
        <v>0.54</v>
      </c>
      <c r="P137" s="2">
        <v>0</v>
      </c>
      <c r="Q137" s="2">
        <v>0</v>
      </c>
    </row>
    <row r="138" spans="1:17" ht="112" x14ac:dyDescent="0.2">
      <c r="A138" s="2"/>
      <c r="B138" s="2" t="s">
        <v>46</v>
      </c>
      <c r="C138" s="2" t="s">
        <v>45</v>
      </c>
      <c r="D138" s="2"/>
      <c r="E138" s="2"/>
      <c r="F138" s="2"/>
      <c r="G138" s="2"/>
      <c r="H138" s="2"/>
      <c r="I138" s="2" t="s">
        <v>46</v>
      </c>
      <c r="J138" s="2" t="s">
        <v>316</v>
      </c>
      <c r="K138" s="2"/>
      <c r="L138" s="2" t="s">
        <v>346</v>
      </c>
      <c r="M138" s="2"/>
      <c r="N138" s="2">
        <v>6.6</v>
      </c>
      <c r="O138" s="2">
        <v>0.66</v>
      </c>
      <c r="P138" s="2">
        <v>0</v>
      </c>
      <c r="Q138" s="2">
        <v>0</v>
      </c>
    </row>
    <row r="139" spans="1:17" ht="64" x14ac:dyDescent="0.2">
      <c r="A139" s="2"/>
      <c r="B139" s="2" t="s">
        <v>48</v>
      </c>
      <c r="C139" s="2" t="s">
        <v>47</v>
      </c>
      <c r="D139" s="2"/>
      <c r="E139" s="2"/>
      <c r="F139" s="2"/>
      <c r="G139" s="2"/>
      <c r="H139" s="2"/>
      <c r="I139" s="2" t="s">
        <v>48</v>
      </c>
      <c r="J139" s="2" t="s">
        <v>317</v>
      </c>
      <c r="K139" s="2"/>
      <c r="L139" s="2" t="s">
        <v>346</v>
      </c>
      <c r="M139" s="2"/>
      <c r="N139" s="2">
        <v>64.180000000000007</v>
      </c>
      <c r="O139" s="2">
        <v>6.42</v>
      </c>
      <c r="P139" s="2">
        <v>744.34186658180204</v>
      </c>
      <c r="Q139" s="2">
        <v>1.1597656214037799</v>
      </c>
    </row>
    <row r="140" spans="1:17" ht="64" x14ac:dyDescent="0.2">
      <c r="A140" s="2"/>
      <c r="B140" s="2" t="s">
        <v>50</v>
      </c>
      <c r="C140" s="2" t="s">
        <v>49</v>
      </c>
      <c r="D140" s="2"/>
      <c r="E140" s="2"/>
      <c r="F140" s="2"/>
      <c r="G140" s="2"/>
      <c r="H140" s="2"/>
      <c r="I140" s="2" t="s">
        <v>50</v>
      </c>
      <c r="J140" s="2" t="s">
        <v>318</v>
      </c>
      <c r="K140" s="2"/>
      <c r="L140" s="2" t="s">
        <v>346</v>
      </c>
      <c r="M140" s="2"/>
      <c r="N140" s="2">
        <v>9.93</v>
      </c>
      <c r="O140" s="2">
        <v>0.99</v>
      </c>
      <c r="P140" s="2">
        <v>0</v>
      </c>
      <c r="Q140" s="2">
        <v>0</v>
      </c>
    </row>
    <row r="141" spans="1:17" ht="64" x14ac:dyDescent="0.2">
      <c r="A141" s="2"/>
      <c r="B141" s="2" t="s">
        <v>52</v>
      </c>
      <c r="C141" s="2" t="s">
        <v>51</v>
      </c>
      <c r="D141" s="2"/>
      <c r="E141" s="2"/>
      <c r="F141" s="2"/>
      <c r="G141" s="2"/>
      <c r="H141" s="2"/>
      <c r="I141" s="2" t="s">
        <v>52</v>
      </c>
      <c r="J141" s="2" t="s">
        <v>318</v>
      </c>
      <c r="K141" s="2"/>
      <c r="L141" s="2" t="s">
        <v>346</v>
      </c>
      <c r="M141" s="2"/>
      <c r="N141" s="2">
        <v>11.88</v>
      </c>
      <c r="O141" s="2">
        <v>1.19</v>
      </c>
      <c r="P141" s="2">
        <v>0</v>
      </c>
      <c r="Q141" s="2">
        <v>0</v>
      </c>
    </row>
    <row r="142" spans="1:17" ht="64" x14ac:dyDescent="0.2">
      <c r="A142" s="2"/>
      <c r="B142" s="2" t="s">
        <v>54</v>
      </c>
      <c r="C142" s="2" t="s">
        <v>53</v>
      </c>
      <c r="D142" s="2"/>
      <c r="E142" s="2"/>
      <c r="F142" s="2"/>
      <c r="G142" s="2"/>
      <c r="H142" s="2"/>
      <c r="I142" s="2" t="s">
        <v>54</v>
      </c>
      <c r="J142" s="2" t="s">
        <v>318</v>
      </c>
      <c r="K142" s="2"/>
      <c r="L142" s="2" t="s">
        <v>346</v>
      </c>
      <c r="M142" s="2"/>
      <c r="N142" s="2">
        <v>7.31</v>
      </c>
      <c r="O142" s="2">
        <v>0.73</v>
      </c>
      <c r="P142" s="2">
        <v>0</v>
      </c>
      <c r="Q142" s="2">
        <v>0</v>
      </c>
    </row>
    <row r="143" spans="1:17" ht="64" x14ac:dyDescent="0.2">
      <c r="A143" s="2"/>
      <c r="B143" s="2" t="s">
        <v>56</v>
      </c>
      <c r="C143" s="2" t="s">
        <v>55</v>
      </c>
      <c r="D143" s="2"/>
      <c r="E143" s="2"/>
      <c r="F143" s="2"/>
      <c r="G143" s="2"/>
      <c r="H143" s="2"/>
      <c r="I143" s="2" t="s">
        <v>56</v>
      </c>
      <c r="J143" s="2" t="s">
        <v>317</v>
      </c>
      <c r="K143" s="2"/>
      <c r="L143" s="2" t="s">
        <v>346</v>
      </c>
      <c r="M143" s="2"/>
      <c r="N143" s="2">
        <v>11.5</v>
      </c>
      <c r="O143" s="2">
        <v>1.1499999999999999</v>
      </c>
      <c r="P143" s="2">
        <v>0</v>
      </c>
      <c r="Q143" s="2">
        <v>0</v>
      </c>
    </row>
    <row r="144" spans="1:17" ht="64" x14ac:dyDescent="0.2">
      <c r="A144" s="2"/>
      <c r="B144" s="2" t="s">
        <v>58</v>
      </c>
      <c r="C144" s="2" t="s">
        <v>57</v>
      </c>
      <c r="D144" s="2"/>
      <c r="E144" s="2"/>
      <c r="F144" s="2"/>
      <c r="G144" s="2"/>
      <c r="H144" s="2"/>
      <c r="I144" s="2" t="s">
        <v>58</v>
      </c>
      <c r="J144" s="2" t="s">
        <v>317</v>
      </c>
      <c r="K144" s="2"/>
      <c r="L144" s="2" t="s">
        <v>346</v>
      </c>
      <c r="M144" s="2"/>
      <c r="N144" s="2">
        <v>69.849999999999994</v>
      </c>
      <c r="O144" s="2">
        <v>6.98</v>
      </c>
      <c r="P144" s="2">
        <v>0</v>
      </c>
      <c r="Q144" s="2">
        <v>0</v>
      </c>
    </row>
    <row r="145" spans="1:17" ht="64" x14ac:dyDescent="0.2">
      <c r="A145" s="2"/>
      <c r="B145" s="2" t="s">
        <v>60</v>
      </c>
      <c r="C145" s="2" t="s">
        <v>59</v>
      </c>
      <c r="D145" s="2"/>
      <c r="E145" s="2"/>
      <c r="F145" s="2"/>
      <c r="G145" s="2"/>
      <c r="H145" s="2"/>
      <c r="I145" s="2" t="s">
        <v>60</v>
      </c>
      <c r="J145" s="2" t="s">
        <v>316</v>
      </c>
      <c r="K145" s="2"/>
      <c r="L145" s="2" t="s">
        <v>346</v>
      </c>
      <c r="M145" s="2"/>
      <c r="N145" s="2">
        <v>2.5499999999999998</v>
      </c>
      <c r="O145" s="2">
        <v>0.25</v>
      </c>
      <c r="P145" s="2">
        <v>0</v>
      </c>
      <c r="Q145" s="2">
        <v>0</v>
      </c>
    </row>
    <row r="146" spans="1:17" ht="64" x14ac:dyDescent="0.2">
      <c r="A146" s="2"/>
      <c r="B146" s="2" t="s">
        <v>62</v>
      </c>
      <c r="C146" s="2" t="s">
        <v>61</v>
      </c>
      <c r="D146" s="2"/>
      <c r="E146" s="2"/>
      <c r="F146" s="2"/>
      <c r="G146" s="2"/>
      <c r="H146" s="2"/>
      <c r="I146" s="2" t="s">
        <v>62</v>
      </c>
      <c r="J146" s="2" t="s">
        <v>319</v>
      </c>
      <c r="K146" s="2"/>
      <c r="L146" s="2" t="s">
        <v>346</v>
      </c>
      <c r="M146" s="2"/>
      <c r="N146" s="2">
        <v>35.36</v>
      </c>
      <c r="O146" s="2">
        <v>3.54</v>
      </c>
      <c r="P146" s="2">
        <v>0</v>
      </c>
      <c r="Q146" s="2">
        <v>0</v>
      </c>
    </row>
    <row r="147" spans="1:17" ht="96" x14ac:dyDescent="0.2">
      <c r="A147" s="2"/>
      <c r="B147" s="2" t="s">
        <v>64</v>
      </c>
      <c r="C147" s="2" t="s">
        <v>63</v>
      </c>
      <c r="D147" s="2"/>
      <c r="E147" s="2"/>
      <c r="F147" s="2"/>
      <c r="G147" s="2"/>
      <c r="H147" s="2"/>
      <c r="I147" s="2" t="s">
        <v>64</v>
      </c>
      <c r="J147" s="2" t="s">
        <v>319</v>
      </c>
      <c r="K147" s="2"/>
      <c r="L147" s="2" t="s">
        <v>346</v>
      </c>
      <c r="M147" s="2"/>
      <c r="N147" s="2">
        <v>61.46</v>
      </c>
      <c r="O147" s="2">
        <v>6.15</v>
      </c>
      <c r="P147" s="2">
        <v>0</v>
      </c>
      <c r="Q147" s="2">
        <v>0</v>
      </c>
    </row>
    <row r="148" spans="1:17" ht="112" x14ac:dyDescent="0.2">
      <c r="A148" s="2"/>
      <c r="B148" s="2" t="s">
        <v>66</v>
      </c>
      <c r="C148" s="2" t="s">
        <v>65</v>
      </c>
      <c r="D148" s="2"/>
      <c r="E148" s="2"/>
      <c r="F148" s="2"/>
      <c r="G148" s="2"/>
      <c r="H148" s="2"/>
      <c r="I148" s="2" t="s">
        <v>66</v>
      </c>
      <c r="J148" s="2" t="s">
        <v>319</v>
      </c>
      <c r="K148" s="2"/>
      <c r="L148" s="2" t="s">
        <v>346</v>
      </c>
      <c r="M148" s="2"/>
      <c r="N148" s="2">
        <v>22.94</v>
      </c>
      <c r="O148" s="2">
        <v>2.29</v>
      </c>
      <c r="P148" s="2">
        <v>0</v>
      </c>
      <c r="Q148" s="2">
        <v>0</v>
      </c>
    </row>
    <row r="149" spans="1:17" ht="48" x14ac:dyDescent="0.2">
      <c r="A149" s="2"/>
      <c r="B149" s="2" t="s">
        <v>68</v>
      </c>
      <c r="C149" s="2" t="s">
        <v>67</v>
      </c>
      <c r="D149" s="2">
        <v>40</v>
      </c>
      <c r="E149" s="2" t="s">
        <v>313</v>
      </c>
      <c r="F149" s="2"/>
      <c r="G149" s="2"/>
      <c r="H149" s="2"/>
      <c r="I149" s="2" t="s">
        <v>68</v>
      </c>
      <c r="J149" s="2" t="s">
        <v>318</v>
      </c>
      <c r="K149" s="2"/>
      <c r="L149" s="2"/>
      <c r="M149" s="2"/>
      <c r="N149" s="2"/>
      <c r="O149" s="2">
        <v>0.6</v>
      </c>
      <c r="P149" s="2">
        <v>0</v>
      </c>
      <c r="Q149" s="2">
        <v>0</v>
      </c>
    </row>
    <row r="150" spans="1:17" ht="48" x14ac:dyDescent="0.2">
      <c r="A150" s="2"/>
      <c r="B150" s="2" t="s">
        <v>193</v>
      </c>
      <c r="C150" s="2" t="s">
        <v>192</v>
      </c>
      <c r="D150" s="2">
        <v>56</v>
      </c>
      <c r="E150" s="2" t="s">
        <v>310</v>
      </c>
      <c r="F150" s="2"/>
      <c r="G150" s="2"/>
      <c r="H150" s="2"/>
      <c r="I150" s="2"/>
      <c r="J150" s="2"/>
      <c r="K150" s="2"/>
      <c r="L150" s="2"/>
      <c r="M150" s="2"/>
      <c r="N150" s="2"/>
      <c r="O150" s="2">
        <v>1.58</v>
      </c>
      <c r="P150" s="2">
        <v>0</v>
      </c>
      <c r="Q150" s="2">
        <v>0</v>
      </c>
    </row>
    <row r="151" spans="1:17" ht="32" x14ac:dyDescent="0.2">
      <c r="A151" s="2"/>
      <c r="B151" s="2" t="s">
        <v>261</v>
      </c>
      <c r="C151" s="2" t="s">
        <v>260</v>
      </c>
      <c r="D151" s="2"/>
      <c r="E151" s="2"/>
      <c r="F151" s="2"/>
      <c r="G151" s="2">
        <v>1.94</v>
      </c>
      <c r="H151" s="2" t="s">
        <v>326</v>
      </c>
      <c r="I151" s="2"/>
      <c r="J151" s="2"/>
      <c r="K151" s="2"/>
      <c r="L151" s="2"/>
      <c r="M151" s="2"/>
      <c r="N151" s="2"/>
      <c r="O151" s="2"/>
      <c r="P151" s="2">
        <v>0</v>
      </c>
      <c r="Q151" s="2">
        <v>0</v>
      </c>
    </row>
    <row r="152" spans="1:17" ht="64" x14ac:dyDescent="0.2">
      <c r="A152" s="2"/>
      <c r="B152" s="2" t="s">
        <v>283</v>
      </c>
      <c r="C152" s="2" t="s">
        <v>282</v>
      </c>
      <c r="D152" s="2"/>
      <c r="E152" s="2"/>
      <c r="F152" s="2"/>
      <c r="G152" s="2">
        <v>1.66</v>
      </c>
      <c r="H152" s="2" t="s">
        <v>326</v>
      </c>
      <c r="I152" s="2"/>
      <c r="J152" s="2"/>
      <c r="K152" s="2"/>
      <c r="L152" s="2"/>
      <c r="M152" s="2"/>
      <c r="N152" s="2"/>
      <c r="O152" s="2"/>
      <c r="P152" s="2">
        <v>0</v>
      </c>
      <c r="Q152" s="2">
        <v>0</v>
      </c>
    </row>
    <row r="153" spans="1:17" ht="80" x14ac:dyDescent="0.2">
      <c r="A153" s="2"/>
      <c r="B153" s="2" t="s">
        <v>269</v>
      </c>
      <c r="C153" s="2" t="s">
        <v>268</v>
      </c>
      <c r="D153" s="2"/>
      <c r="E153" s="2"/>
      <c r="F153" s="2"/>
      <c r="G153" s="2">
        <v>0.42</v>
      </c>
      <c r="H153" s="2" t="s">
        <v>326</v>
      </c>
      <c r="I153" s="2"/>
      <c r="J153" s="2"/>
      <c r="K153" s="2"/>
      <c r="L153" s="2"/>
      <c r="M153" s="2"/>
      <c r="N153" s="2"/>
      <c r="O153" s="2"/>
      <c r="P153" s="2">
        <v>0</v>
      </c>
      <c r="Q153" s="2">
        <v>0</v>
      </c>
    </row>
    <row r="154" spans="1:17" ht="32" x14ac:dyDescent="0.2">
      <c r="A154" s="2"/>
      <c r="B154" s="2" t="s">
        <v>279</v>
      </c>
      <c r="C154" s="2" t="s">
        <v>278</v>
      </c>
      <c r="D154" s="2"/>
      <c r="E154" s="2"/>
      <c r="F154" s="2"/>
      <c r="G154" s="2">
        <v>1.43</v>
      </c>
      <c r="H154" s="2" t="s">
        <v>326</v>
      </c>
      <c r="I154" s="2"/>
      <c r="J154" s="2"/>
      <c r="K154" s="2"/>
      <c r="L154" s="2"/>
      <c r="M154" s="2"/>
      <c r="N154" s="2"/>
      <c r="O154" s="2"/>
      <c r="P154" s="2">
        <v>0</v>
      </c>
      <c r="Q154" s="2">
        <v>0</v>
      </c>
    </row>
    <row r="155" spans="1:17" ht="112" x14ac:dyDescent="0.2">
      <c r="A155" s="2"/>
      <c r="B155" s="2" t="s">
        <v>285</v>
      </c>
      <c r="C155" s="2" t="s">
        <v>284</v>
      </c>
      <c r="D155" s="2"/>
      <c r="E155" s="2"/>
      <c r="F155" s="2"/>
      <c r="G155" s="2">
        <v>0.44</v>
      </c>
      <c r="H155" s="2" t="s">
        <v>326</v>
      </c>
      <c r="I155" s="2"/>
      <c r="J155" s="2"/>
      <c r="K155" s="2"/>
      <c r="L155" s="2"/>
      <c r="M155" s="2"/>
      <c r="N155" s="2"/>
      <c r="O155" s="2"/>
      <c r="P155" s="2">
        <v>0</v>
      </c>
      <c r="Q155" s="2">
        <v>0</v>
      </c>
    </row>
    <row r="156" spans="1:17" ht="64" x14ac:dyDescent="0.2">
      <c r="A156" s="2"/>
      <c r="B156" s="2" t="s">
        <v>281</v>
      </c>
      <c r="C156" s="2" t="s">
        <v>280</v>
      </c>
      <c r="D156" s="2"/>
      <c r="E156" s="2"/>
      <c r="F156" s="2"/>
      <c r="G156" s="2">
        <v>0.44</v>
      </c>
      <c r="H156" s="2" t="s">
        <v>326</v>
      </c>
      <c r="I156" s="2"/>
      <c r="J156" s="2"/>
      <c r="K156" s="2"/>
      <c r="L156" s="2"/>
      <c r="M156" s="2"/>
      <c r="N156" s="2"/>
      <c r="O156" s="2"/>
      <c r="P156" s="2">
        <v>0</v>
      </c>
      <c r="Q156" s="2">
        <v>0</v>
      </c>
    </row>
    <row r="157" spans="1:17" ht="48" x14ac:dyDescent="0.2">
      <c r="A157" s="2"/>
      <c r="B157" s="2" t="s">
        <v>258</v>
      </c>
      <c r="C157" s="2" t="s">
        <v>257</v>
      </c>
      <c r="D157" s="2"/>
      <c r="E157" s="2"/>
      <c r="F157" s="2"/>
      <c r="G157" s="2">
        <v>2.16</v>
      </c>
      <c r="H157" s="2" t="s">
        <v>326</v>
      </c>
      <c r="I157" s="2"/>
      <c r="J157" s="2"/>
      <c r="K157" s="2"/>
      <c r="L157" s="2"/>
      <c r="M157" s="2"/>
      <c r="N157" s="2"/>
      <c r="O157" s="2"/>
      <c r="P157" s="2">
        <v>0</v>
      </c>
      <c r="Q157" s="2">
        <v>0</v>
      </c>
    </row>
    <row r="158" spans="1:17" ht="112" x14ac:dyDescent="0.2">
      <c r="A158" s="2"/>
      <c r="B158" s="2" t="s">
        <v>275</v>
      </c>
      <c r="C158" s="2" t="s">
        <v>274</v>
      </c>
      <c r="D158" s="2"/>
      <c r="E158" s="2"/>
      <c r="F158" s="2"/>
      <c r="G158" s="2">
        <v>0.45</v>
      </c>
      <c r="H158" s="2" t="s">
        <v>326</v>
      </c>
      <c r="I158" s="2"/>
      <c r="J158" s="2"/>
      <c r="K158" s="2"/>
      <c r="L158" s="2"/>
      <c r="M158" s="2"/>
      <c r="N158" s="2"/>
      <c r="O158" s="2"/>
      <c r="P158" s="2">
        <v>0</v>
      </c>
      <c r="Q158" s="2">
        <v>0</v>
      </c>
    </row>
    <row r="159" spans="1:17" ht="48" x14ac:dyDescent="0.2">
      <c r="A159" s="2"/>
      <c r="B159" s="2" t="s">
        <v>277</v>
      </c>
      <c r="C159" s="2" t="s">
        <v>276</v>
      </c>
      <c r="D159" s="2"/>
      <c r="E159" s="2"/>
      <c r="F159" s="2"/>
      <c r="G159" s="2">
        <v>0.59</v>
      </c>
      <c r="H159" s="2" t="s">
        <v>326</v>
      </c>
      <c r="I159" s="2"/>
      <c r="J159" s="2"/>
      <c r="K159" s="2"/>
      <c r="L159" s="2"/>
      <c r="M159" s="2"/>
      <c r="N159" s="2"/>
      <c r="O159" s="2"/>
      <c r="P159" s="2">
        <v>0</v>
      </c>
      <c r="Q159" s="2">
        <v>0</v>
      </c>
    </row>
    <row r="160" spans="1:17" ht="128" x14ac:dyDescent="0.2">
      <c r="A160" s="2"/>
      <c r="B160" s="2" t="s">
        <v>273</v>
      </c>
      <c r="C160" s="2" t="s">
        <v>272</v>
      </c>
      <c r="D160" s="2"/>
      <c r="E160" s="2"/>
      <c r="F160" s="2"/>
      <c r="G160" s="2">
        <v>0.93</v>
      </c>
      <c r="H160" s="2" t="s">
        <v>326</v>
      </c>
      <c r="I160" s="2"/>
      <c r="J160" s="2"/>
      <c r="K160" s="2"/>
      <c r="L160" s="2"/>
      <c r="M160" s="2"/>
      <c r="N160" s="2"/>
      <c r="O160" s="2"/>
      <c r="P160" s="2">
        <v>0</v>
      </c>
      <c r="Q160" s="2">
        <v>0</v>
      </c>
    </row>
    <row r="161" spans="1:17" ht="96" x14ac:dyDescent="0.2">
      <c r="A161" s="2"/>
      <c r="B161" s="2" t="s">
        <v>267</v>
      </c>
      <c r="C161" s="2" t="s">
        <v>266</v>
      </c>
      <c r="D161" s="2"/>
      <c r="E161" s="2"/>
      <c r="F161" s="2"/>
      <c r="G161" s="2">
        <v>0.43</v>
      </c>
      <c r="H161" s="2" t="s">
        <v>326</v>
      </c>
      <c r="I161" s="2"/>
      <c r="J161" s="2"/>
      <c r="K161" s="2"/>
      <c r="L161" s="2"/>
      <c r="M161" s="2"/>
      <c r="N161" s="2"/>
      <c r="O161" s="2"/>
      <c r="P161" s="2">
        <v>0</v>
      </c>
      <c r="Q161" s="2">
        <v>0</v>
      </c>
    </row>
    <row r="162" spans="1:17" ht="64" x14ac:dyDescent="0.2">
      <c r="A162" s="2"/>
      <c r="B162" s="2" t="s">
        <v>263</v>
      </c>
      <c r="C162" s="2" t="s">
        <v>262</v>
      </c>
      <c r="D162" s="2"/>
      <c r="E162" s="2"/>
      <c r="F162" s="2"/>
      <c r="G162" s="2">
        <v>1.42</v>
      </c>
      <c r="H162" s="2" t="s">
        <v>326</v>
      </c>
      <c r="I162" s="2"/>
      <c r="J162" s="2"/>
      <c r="K162" s="2"/>
      <c r="L162" s="2"/>
      <c r="M162" s="2"/>
      <c r="N162" s="2"/>
      <c r="O162" s="2"/>
      <c r="P162" s="2">
        <v>0</v>
      </c>
      <c r="Q162" s="2">
        <v>0</v>
      </c>
    </row>
    <row r="163" spans="1:17" ht="64" x14ac:dyDescent="0.2">
      <c r="A163" s="2"/>
      <c r="B163" s="2" t="s">
        <v>271</v>
      </c>
      <c r="C163" s="2" t="s">
        <v>270</v>
      </c>
      <c r="D163" s="2"/>
      <c r="E163" s="2"/>
      <c r="F163" s="2"/>
      <c r="G163" s="2">
        <v>2.13</v>
      </c>
      <c r="H163" s="2" t="s">
        <v>326</v>
      </c>
      <c r="I163" s="2"/>
      <c r="J163" s="2"/>
      <c r="K163" s="2"/>
      <c r="L163" s="2"/>
      <c r="M163" s="2"/>
      <c r="N163" s="2"/>
      <c r="O163" s="2"/>
      <c r="P163" s="2">
        <v>0</v>
      </c>
      <c r="Q163" s="2">
        <v>0</v>
      </c>
    </row>
    <row r="164" spans="1:17" ht="64" x14ac:dyDescent="0.2">
      <c r="A164" s="2"/>
      <c r="B164" s="2" t="s">
        <v>265</v>
      </c>
      <c r="C164" s="2" t="s">
        <v>264</v>
      </c>
      <c r="D164" s="2"/>
      <c r="E164" s="2"/>
      <c r="F164" s="2"/>
      <c r="G164" s="2">
        <v>0.37</v>
      </c>
      <c r="H164" s="2" t="s">
        <v>326</v>
      </c>
      <c r="I164" s="2"/>
      <c r="J164" s="2"/>
      <c r="K164" s="2"/>
      <c r="L164" s="2"/>
      <c r="M164" s="2"/>
      <c r="N164" s="2"/>
      <c r="O164" s="2"/>
      <c r="P164" s="2">
        <v>0</v>
      </c>
      <c r="Q164" s="2">
        <v>0</v>
      </c>
    </row>
    <row r="165" spans="1:17" ht="32" x14ac:dyDescent="0.2">
      <c r="A165" s="2"/>
      <c r="B165" s="2" t="s">
        <v>287</v>
      </c>
      <c r="C165" s="2" t="s">
        <v>286</v>
      </c>
      <c r="D165" s="2">
        <v>4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>
        <v>0</v>
      </c>
      <c r="Q165" s="2">
        <v>0</v>
      </c>
    </row>
    <row r="166" spans="1:17" ht="64" x14ac:dyDescent="0.2">
      <c r="A166" s="2"/>
      <c r="B166" s="2" t="s">
        <v>289</v>
      </c>
      <c r="C166" s="2" t="s">
        <v>288</v>
      </c>
      <c r="D166" s="2">
        <v>4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>
        <v>2287.8141067698598</v>
      </c>
      <c r="Q166" s="2">
        <v>87.420452033109896</v>
      </c>
    </row>
    <row r="167" spans="1:17" ht="32" x14ac:dyDescent="0.2">
      <c r="A167" s="2"/>
      <c r="B167" s="2" t="s">
        <v>291</v>
      </c>
      <c r="C167" s="2" t="s">
        <v>290</v>
      </c>
      <c r="D167" s="2">
        <v>6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>
        <v>676.59436316601898</v>
      </c>
      <c r="Q167" s="2">
        <v>14.983191427383501</v>
      </c>
    </row>
    <row r="168" spans="1:17" ht="32" x14ac:dyDescent="0.2">
      <c r="A168" s="2"/>
      <c r="B168" s="2" t="s">
        <v>293</v>
      </c>
      <c r="C168" s="2" t="s">
        <v>292</v>
      </c>
      <c r="D168" s="2">
        <v>15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>
        <v>4723.84750810265</v>
      </c>
      <c r="Q168" s="2">
        <v>100</v>
      </c>
    </row>
    <row r="169" spans="1:17" ht="32" x14ac:dyDescent="0.2">
      <c r="A169" s="2"/>
      <c r="B169" s="2" t="s">
        <v>295</v>
      </c>
      <c r="C169" s="2" t="s">
        <v>294</v>
      </c>
      <c r="D169" s="2">
        <v>22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>
        <v>0</v>
      </c>
      <c r="Q169" s="2">
        <v>0</v>
      </c>
    </row>
    <row r="170" spans="1:17" ht="112" x14ac:dyDescent="0.2">
      <c r="A170" s="2"/>
      <c r="B170" s="2" t="s">
        <v>297</v>
      </c>
      <c r="C170" s="2" t="s">
        <v>296</v>
      </c>
      <c r="D170" s="2">
        <v>2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>
        <v>472.562948892728</v>
      </c>
      <c r="Q170" s="2">
        <v>18.208671526974602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FE7-4E1A-4ADF-9A2D-CF4A23300EFA}">
  <sheetPr codeName="Sheet4"/>
  <dimension ref="A1:O64"/>
  <sheetViews>
    <sheetView zoomScale="70" zoomScaleNormal="70" workbookViewId="0">
      <selection activeCell="I16" sqref="I16"/>
    </sheetView>
  </sheetViews>
  <sheetFormatPr baseColWidth="10" defaultColWidth="8.83203125" defaultRowHeight="15" x14ac:dyDescent="0.2"/>
  <cols>
    <col min="2" max="2" width="79.33203125" bestFit="1" customWidth="1"/>
    <col min="3" max="8" width="15.6640625" customWidth="1"/>
    <col min="9" max="9" width="79.1640625" style="1" bestFit="1" customWidth="1"/>
    <col min="13" max="13" width="34.5" bestFit="1" customWidth="1"/>
  </cols>
  <sheetData>
    <row r="1" spans="1:15" ht="52" thickBot="1" x14ac:dyDescent="0.25">
      <c r="A1" s="10"/>
      <c r="B1" s="10"/>
      <c r="C1" s="57" t="s">
        <v>336</v>
      </c>
      <c r="D1" s="58" t="s">
        <v>337</v>
      </c>
      <c r="E1" s="7" t="s">
        <v>338</v>
      </c>
      <c r="F1" s="7" t="s">
        <v>339</v>
      </c>
      <c r="G1" s="59" t="s">
        <v>340</v>
      </c>
      <c r="H1" s="60" t="s">
        <v>341</v>
      </c>
      <c r="I1" s="30" t="s">
        <v>329</v>
      </c>
    </row>
    <row r="2" spans="1:15" ht="36" thickBot="1" x14ac:dyDescent="0.4">
      <c r="A2" s="51">
        <v>27350</v>
      </c>
      <c r="B2" s="20" t="s">
        <v>378</v>
      </c>
      <c r="C2" s="32">
        <f>VLOOKUP(A2,'Previous ROFSW'!$C$2:$BP$64,64,FALSE)</f>
        <v>11.3950276545738</v>
      </c>
      <c r="D2" s="33">
        <f>VLOOKUP(A2,'NaFRA2 ROFSW'!C2:BP64,62,FALSE)+F2</f>
        <v>23.432732108297969</v>
      </c>
      <c r="E2" s="23">
        <f>VLOOKUP(A2,'Previous ROFSW'!$C$2:$BP$64,62,FALSE)</f>
        <v>2.4832246875623398</v>
      </c>
      <c r="F2" s="23">
        <f>VLOOKUP(A2,'NaFRA2 ROFSW'!C2:BP64,64,FALSE)+H2</f>
        <v>6.1877968783293706</v>
      </c>
      <c r="G2" s="34">
        <f>VLOOKUP(A2,'Previous ROFSW'!$C$2:$BP$64,66,FALSE)</f>
        <v>6.4823883942982996E-2</v>
      </c>
      <c r="H2" s="25">
        <f>VLOOKUP(A2,'NaFRA2 ROFSW'!C2:BP64,66,FALSE)</f>
        <v>3.7636780690076201</v>
      </c>
      <c r="I2" s="63" t="s">
        <v>694</v>
      </c>
      <c r="J2" s="61"/>
      <c r="K2" s="61"/>
      <c r="L2" s="48" t="s">
        <v>347</v>
      </c>
      <c r="M2" s="49"/>
      <c r="O2" s="61"/>
    </row>
    <row r="3" spans="1:15" ht="16" x14ac:dyDescent="0.2">
      <c r="A3" s="52">
        <v>36780</v>
      </c>
      <c r="B3" s="11" t="s">
        <v>379</v>
      </c>
      <c r="C3" s="35">
        <f>VLOOKUP(A3,'Previous ROFSW'!$C$2:$BP$64,64,FALSE)</f>
        <v>9.5117683200876009</v>
      </c>
      <c r="D3" s="31">
        <f>VLOOKUP(A3,'NaFRA2 ROFSW'!C3:BP65,62,FALSE)+F3</f>
        <v>10.640093862999681</v>
      </c>
      <c r="E3" s="12">
        <f>VLOOKUP(A3,'Previous ROFSW'!$C$2:$BP$64,62,FALSE)</f>
        <v>2.1925191694363502</v>
      </c>
      <c r="F3" s="12">
        <f>VLOOKUP(A3,'NaFRA2 ROFSW'!C3:BP65,64,FALSE)+H3</f>
        <v>4.0102115936519702</v>
      </c>
      <c r="G3" s="17">
        <f>VLOOKUP(A3,'Previous ROFSW'!$C$2:$BP$64,66,FALSE)</f>
        <v>0.68275614554006603</v>
      </c>
      <c r="H3" s="18">
        <f>VLOOKUP(A3,'NaFRA2 ROFSW'!C3:BP65,66,FALSE)</f>
        <v>2.1420787289069998</v>
      </c>
      <c r="I3" s="62" t="s">
        <v>675</v>
      </c>
      <c r="J3" s="61"/>
      <c r="K3" s="61"/>
      <c r="L3" s="43" t="s">
        <v>348</v>
      </c>
      <c r="M3" s="39" t="s">
        <v>349</v>
      </c>
      <c r="O3" s="61"/>
    </row>
    <row r="4" spans="1:15" ht="16" x14ac:dyDescent="0.2">
      <c r="A4" s="52">
        <v>36810</v>
      </c>
      <c r="B4" s="11" t="s">
        <v>380</v>
      </c>
      <c r="C4" s="35">
        <f>VLOOKUP(A4,'Previous ROFSW'!$C$2:$BP$64,64,FALSE)</f>
        <v>6.7346541479237096</v>
      </c>
      <c r="D4" s="31">
        <f>VLOOKUP(A4,'NaFRA2 ROFSW'!C4:BP66,62,FALSE)+F4</f>
        <v>4.6463845679479698</v>
      </c>
      <c r="E4" s="12">
        <f>VLOOKUP(A4,'Previous ROFSW'!$C$2:$BP$64,62,FALSE)</f>
        <v>1.79300047297945</v>
      </c>
      <c r="F4" s="12">
        <f>VLOOKUP(A4,'NaFRA2 ROFSW'!C4:BP66,64,FALSE)+H4</f>
        <v>3.0514486646999999E-3</v>
      </c>
      <c r="G4" s="17">
        <f>VLOOKUP(A4,'Previous ROFSW'!$C$2:$BP$64,66,FALSE)</f>
        <v>0</v>
      </c>
      <c r="H4" s="18">
        <f>VLOOKUP(A4,'NaFRA2 ROFSW'!C4:BP66,66,FALSE)</f>
        <v>0</v>
      </c>
      <c r="I4" s="62" t="s">
        <v>675</v>
      </c>
      <c r="J4" s="61"/>
      <c r="K4" s="61"/>
      <c r="L4" s="44" t="s">
        <v>348</v>
      </c>
      <c r="M4" s="40" t="s">
        <v>350</v>
      </c>
      <c r="O4" s="61"/>
    </row>
    <row r="5" spans="1:15" ht="16" x14ac:dyDescent="0.2">
      <c r="A5" s="52">
        <v>32650</v>
      </c>
      <c r="B5" s="11" t="s">
        <v>381</v>
      </c>
      <c r="C5" s="35">
        <f>VLOOKUP(A5,'Previous ROFSW'!$C$2:$BP$64,64,FALSE)</f>
        <v>36.438526325596001</v>
      </c>
      <c r="D5" s="31">
        <f>VLOOKUP(A5,'NaFRA2 ROFSW'!C5:BP67,62,FALSE)+F5</f>
        <v>39.422319518869131</v>
      </c>
      <c r="E5" s="12">
        <f>VLOOKUP(A5,'Previous ROFSW'!$C$2:$BP$64,62,FALSE)</f>
        <v>14.750062717899899</v>
      </c>
      <c r="F5" s="12">
        <f>VLOOKUP(A5,'NaFRA2 ROFSW'!C5:BP67,64,FALSE)+H5</f>
        <v>19.337361195191729</v>
      </c>
      <c r="G5" s="17">
        <f>VLOOKUP(A5,'Previous ROFSW'!$C$2:$BP$64,66,FALSE)</f>
        <v>2.75673743812844</v>
      </c>
      <c r="H5" s="18">
        <f>VLOOKUP(A5,'NaFRA2 ROFSW'!C5:BP67,66,FALSE)</f>
        <v>11.3535224805476</v>
      </c>
      <c r="I5" s="62" t="s">
        <v>675</v>
      </c>
      <c r="J5" s="61"/>
      <c r="K5" s="61"/>
      <c r="L5" s="45" t="s">
        <v>348</v>
      </c>
      <c r="M5" s="40" t="s">
        <v>351</v>
      </c>
      <c r="O5" s="61"/>
    </row>
    <row r="6" spans="1:15" ht="17" thickBot="1" x14ac:dyDescent="0.25">
      <c r="A6" s="52">
        <v>36830</v>
      </c>
      <c r="B6" s="11" t="s">
        <v>382</v>
      </c>
      <c r="C6" s="35">
        <f>VLOOKUP(A6,'Previous ROFSW'!$C$2:$BP$64,64,FALSE)</f>
        <v>0.19278397365355901</v>
      </c>
      <c r="D6" s="31">
        <f>VLOOKUP(A6,'NaFRA2 ROFSW'!C6:BP68,62,FALSE)+F6</f>
        <v>9.9634760160599232</v>
      </c>
      <c r="E6" s="12">
        <f>VLOOKUP(A6,'Previous ROFSW'!$C$2:$BP$64,62,FALSE)</f>
        <v>2.9223203678720399E-2</v>
      </c>
      <c r="F6" s="12">
        <f>VLOOKUP(A6,'NaFRA2 ROFSW'!C6:BP68,64,FALSE)+H6</f>
        <v>3.5123750615010239</v>
      </c>
      <c r="G6" s="17">
        <f>VLOOKUP(A6,'Previous ROFSW'!$C$2:$BP$64,66,FALSE)</f>
        <v>2.9223203748544799E-2</v>
      </c>
      <c r="H6" s="18">
        <f>VLOOKUP(A6,'NaFRA2 ROFSW'!C6:BP68,66,FALSE)</f>
        <v>5.8295755734514003E-2</v>
      </c>
      <c r="I6" s="62" t="s">
        <v>693</v>
      </c>
      <c r="J6" s="61"/>
      <c r="K6" s="61"/>
      <c r="L6" s="46" t="s">
        <v>348</v>
      </c>
      <c r="M6" s="47" t="s">
        <v>352</v>
      </c>
      <c r="O6" s="61"/>
    </row>
    <row r="7" spans="1:15" ht="32" x14ac:dyDescent="0.2">
      <c r="A7" s="52">
        <v>36820</v>
      </c>
      <c r="B7" s="11" t="s">
        <v>383</v>
      </c>
      <c r="C7" s="35">
        <f>VLOOKUP(A7,'Previous ROFSW'!$C$2:$BP$64,64,FALSE)</f>
        <v>9.3110683044879607</v>
      </c>
      <c r="D7" s="31">
        <f>VLOOKUP(A7,'NaFRA2 ROFSW'!C7:BP69,62,FALSE)+F7</f>
        <v>26.435916156607817</v>
      </c>
      <c r="E7" s="12">
        <f>VLOOKUP(A7,'Previous ROFSW'!$C$2:$BP$64,62,FALSE)</f>
        <v>0.57129709612577895</v>
      </c>
      <c r="F7" s="12">
        <f>VLOOKUP(A7,'NaFRA2 ROFSW'!C7:BP69,64,FALSE)+H7</f>
        <v>13.717781355572219</v>
      </c>
      <c r="G7" s="17">
        <f>VLOOKUP(A7,'Previous ROFSW'!$C$2:$BP$64,66,FALSE)</f>
        <v>0</v>
      </c>
      <c r="H7" s="18">
        <f>VLOOKUP(A7,'NaFRA2 ROFSW'!C7:BP69,66,FALSE)</f>
        <v>6.3736549466306096</v>
      </c>
      <c r="I7" s="62" t="s">
        <v>692</v>
      </c>
      <c r="J7" s="61"/>
      <c r="K7" s="61"/>
      <c r="O7" s="61"/>
    </row>
    <row r="8" spans="1:15" ht="16" x14ac:dyDescent="0.2">
      <c r="A8" s="52">
        <v>36800</v>
      </c>
      <c r="B8" s="11" t="s">
        <v>384</v>
      </c>
      <c r="C8" s="35">
        <f>VLOOKUP(A8,'Previous ROFSW'!$C$2:$BP$64,64,FALSE)</f>
        <v>5.7702989268385698</v>
      </c>
      <c r="D8" s="31">
        <f>VLOOKUP(A8,'NaFRA2 ROFSW'!C8:BP70,62,FALSE)+F8</f>
        <v>3.8658198608549132</v>
      </c>
      <c r="E8" s="12">
        <f>VLOOKUP(A8,'Previous ROFSW'!$C$2:$BP$64,62,FALSE)</f>
        <v>0.76958014272526598</v>
      </c>
      <c r="F8" s="12">
        <f>VLOOKUP(A8,'NaFRA2 ROFSW'!C8:BP70,64,FALSE)+H8</f>
        <v>2.0450108601619732</v>
      </c>
      <c r="G8" s="17">
        <f>VLOOKUP(A8,'Previous ROFSW'!$C$2:$BP$64,66,FALSE)</f>
        <v>0</v>
      </c>
      <c r="H8" s="18">
        <f>VLOOKUP(A8,'NaFRA2 ROFSW'!C8:BP70,66,FALSE)</f>
        <v>1.1620312742019601</v>
      </c>
      <c r="I8" s="62" t="s">
        <v>675</v>
      </c>
      <c r="J8" s="61"/>
      <c r="K8" s="61"/>
      <c r="O8" s="61"/>
    </row>
    <row r="9" spans="1:15" ht="16" x14ac:dyDescent="0.2">
      <c r="A9" s="52">
        <v>36840</v>
      </c>
      <c r="B9" s="11" t="s">
        <v>385</v>
      </c>
      <c r="C9" s="35">
        <f>VLOOKUP(A9,'Previous ROFSW'!$C$2:$BP$64,64,FALSE)</f>
        <v>0</v>
      </c>
      <c r="D9" s="31">
        <f>VLOOKUP(A9,'NaFRA2 ROFSW'!C9:BP71,62,FALSE)+F9</f>
        <v>0</v>
      </c>
      <c r="E9" s="12">
        <f>VLOOKUP(A9,'Previous ROFSW'!$C$2:$BP$64,62,FALSE)</f>
        <v>0</v>
      </c>
      <c r="F9" s="12">
        <f>VLOOKUP(A9,'NaFRA2 ROFSW'!C9:BP71,64,FALSE)+H9</f>
        <v>0</v>
      </c>
      <c r="G9" s="17">
        <f>VLOOKUP(A9,'Previous ROFSW'!$C$2:$BP$64,66,FALSE)</f>
        <v>0</v>
      </c>
      <c r="H9" s="18">
        <f>VLOOKUP(A9,'NaFRA2 ROFSW'!C9:BP71,66,FALSE)</f>
        <v>0</v>
      </c>
      <c r="I9" s="62" t="s">
        <v>675</v>
      </c>
      <c r="J9" s="61"/>
      <c r="K9" s="61"/>
      <c r="O9" s="61"/>
    </row>
    <row r="10" spans="1:15" ht="16" x14ac:dyDescent="0.2">
      <c r="A10" s="52">
        <v>28840</v>
      </c>
      <c r="B10" s="11" t="s">
        <v>386</v>
      </c>
      <c r="C10" s="35">
        <f>VLOOKUP(A10,'Previous ROFSW'!$C$2:$BP$64,64,FALSE)</f>
        <v>0</v>
      </c>
      <c r="D10" s="31">
        <f>VLOOKUP(A10,'NaFRA2 ROFSW'!C10:BP72,62,FALSE)+F10</f>
        <v>3.9871004847243201</v>
      </c>
      <c r="E10" s="12">
        <f>VLOOKUP(A10,'Previous ROFSW'!$C$2:$BP$64,62,FALSE)</f>
        <v>0</v>
      </c>
      <c r="F10" s="12">
        <f>VLOOKUP(A10,'NaFRA2 ROFSW'!C10:BP72,64,FALSE)+H10</f>
        <v>0</v>
      </c>
      <c r="G10" s="17">
        <f>VLOOKUP(A10,'Previous ROFSW'!$C$2:$BP$64,66,FALSE)</f>
        <v>0</v>
      </c>
      <c r="H10" s="18">
        <f>VLOOKUP(A10,'NaFRA2 ROFSW'!C10:BP72,66,FALSE)</f>
        <v>0</v>
      </c>
      <c r="I10" s="62" t="s">
        <v>675</v>
      </c>
      <c r="J10" s="61"/>
      <c r="K10" s="61"/>
      <c r="O10" s="61"/>
    </row>
    <row r="11" spans="1:15" ht="16" x14ac:dyDescent="0.2">
      <c r="A11" s="52">
        <v>44640</v>
      </c>
      <c r="B11" s="11" t="s">
        <v>387</v>
      </c>
      <c r="C11" s="35">
        <f>VLOOKUP(A11,'Previous ROFSW'!$C$2:$BP$64,64,FALSE)</f>
        <v>0.360953247662117</v>
      </c>
      <c r="D11" s="31">
        <f>VLOOKUP(A11,'NaFRA2 ROFSW'!C11:BP73,62,FALSE)+F11</f>
        <v>7.9602118983659702</v>
      </c>
      <c r="E11" s="12">
        <f>VLOOKUP(A11,'Previous ROFSW'!$C$2:$BP$64,62,FALSE)</f>
        <v>0</v>
      </c>
      <c r="F11" s="12">
        <f>VLOOKUP(A11,'NaFRA2 ROFSW'!C11:BP73,64,FALSE)+H11</f>
        <v>4.6460472538895603</v>
      </c>
      <c r="G11" s="17">
        <f>VLOOKUP(A11,'Previous ROFSW'!$C$2:$BP$64,66,FALSE)</f>
        <v>0</v>
      </c>
      <c r="H11" s="18">
        <f>VLOOKUP(A11,'NaFRA2 ROFSW'!C11:BP73,66,FALSE)</f>
        <v>2.8977430781199001</v>
      </c>
      <c r="I11" s="62" t="s">
        <v>691</v>
      </c>
      <c r="J11" s="61"/>
      <c r="K11" s="61"/>
      <c r="O11" s="61"/>
    </row>
    <row r="12" spans="1:15" ht="16" x14ac:dyDescent="0.2">
      <c r="A12" s="52">
        <v>44620</v>
      </c>
      <c r="B12" s="11" t="s">
        <v>388</v>
      </c>
      <c r="C12" s="35">
        <f>VLOOKUP(A12,'Previous ROFSW'!$C$2:$BP$64,64,FALSE)</f>
        <v>5.33279840309494</v>
      </c>
      <c r="D12" s="31">
        <f>VLOOKUP(A12,'NaFRA2 ROFSW'!C12:BP74,62,FALSE)+F12</f>
        <v>9.0695823515807916</v>
      </c>
      <c r="E12" s="12">
        <f>VLOOKUP(A12,'Previous ROFSW'!$C$2:$BP$64,62,FALSE)</f>
        <v>0.55782648244088195</v>
      </c>
      <c r="F12" s="12">
        <f>VLOOKUP(A12,'NaFRA2 ROFSW'!C12:BP74,64,FALSE)+H12</f>
        <v>4.3257204815045904</v>
      </c>
      <c r="G12" s="17">
        <f>VLOOKUP(A12,'Previous ROFSW'!$C$2:$BP$64,66,FALSE)</f>
        <v>0</v>
      </c>
      <c r="H12" s="18">
        <f>VLOOKUP(A12,'NaFRA2 ROFSW'!C12:BP74,66,FALSE)</f>
        <v>1.30141864389881</v>
      </c>
      <c r="I12" s="62" t="s">
        <v>675</v>
      </c>
      <c r="J12" s="61"/>
      <c r="K12" s="61"/>
      <c r="O12" s="61"/>
    </row>
    <row r="13" spans="1:15" ht="16" x14ac:dyDescent="0.2">
      <c r="A13" s="52">
        <v>44030</v>
      </c>
      <c r="B13" s="11" t="s">
        <v>389</v>
      </c>
      <c r="C13" s="35">
        <f>VLOOKUP(A13,'Previous ROFSW'!$C$2:$BP$64,64,FALSE)</f>
        <v>0</v>
      </c>
      <c r="D13" s="31">
        <f>VLOOKUP(A13,'NaFRA2 ROFSW'!C13:BP75,62,FALSE)+F13</f>
        <v>0</v>
      </c>
      <c r="E13" s="12">
        <f>VLOOKUP(A13,'Previous ROFSW'!$C$2:$BP$64,62,FALSE)</f>
        <v>0</v>
      </c>
      <c r="F13" s="12">
        <f>VLOOKUP(A13,'NaFRA2 ROFSW'!C13:BP75,64,FALSE)+H13</f>
        <v>0</v>
      </c>
      <c r="G13" s="17">
        <f>VLOOKUP(A13,'Previous ROFSW'!$C$2:$BP$64,66,FALSE)</f>
        <v>0</v>
      </c>
      <c r="H13" s="18">
        <f>VLOOKUP(A13,'NaFRA2 ROFSW'!C13:BP75,66,FALSE)</f>
        <v>0</v>
      </c>
      <c r="I13" s="62" t="s">
        <v>675</v>
      </c>
      <c r="J13" s="61"/>
      <c r="K13" s="61"/>
      <c r="O13" s="61"/>
    </row>
    <row r="14" spans="1:15" ht="16" x14ac:dyDescent="0.2">
      <c r="A14" s="52">
        <v>42550</v>
      </c>
      <c r="B14" s="11" t="s">
        <v>390</v>
      </c>
      <c r="C14" s="35">
        <f>VLOOKUP(A14,'Previous ROFSW'!$C$2:$BP$64,64,FALSE)</f>
        <v>2.9120485120792301</v>
      </c>
      <c r="D14" s="31">
        <f>VLOOKUP(A14,'NaFRA2 ROFSW'!C14:BP76,62,FALSE)+F14</f>
        <v>10.183325423671993</v>
      </c>
      <c r="E14" s="12">
        <f>VLOOKUP(A14,'Previous ROFSW'!$C$2:$BP$64,62,FALSE)</f>
        <v>0.90782359544679503</v>
      </c>
      <c r="F14" s="12">
        <f>VLOOKUP(A14,'NaFRA2 ROFSW'!C14:BP76,64,FALSE)+H14</f>
        <v>1.465600091502002</v>
      </c>
      <c r="G14" s="17">
        <f>VLOOKUP(A14,'Previous ROFSW'!$C$2:$BP$64,66,FALSE)</f>
        <v>0.62996401625111698</v>
      </c>
      <c r="H14" s="18">
        <f>VLOOKUP(A14,'NaFRA2 ROFSW'!C14:BP76,66,FALSE)</f>
        <v>1.03788589710146</v>
      </c>
      <c r="I14" s="64" t="s">
        <v>690</v>
      </c>
      <c r="J14" s="61"/>
      <c r="K14" s="61"/>
      <c r="O14" s="61"/>
    </row>
    <row r="15" spans="1:15" ht="16" x14ac:dyDescent="0.2">
      <c r="A15" s="52">
        <v>32690</v>
      </c>
      <c r="B15" s="11" t="s">
        <v>391</v>
      </c>
      <c r="C15" s="35">
        <f>VLOOKUP(A15,'Previous ROFSW'!$C$2:$BP$64,64,FALSE)</f>
        <v>5.9910007382414099</v>
      </c>
      <c r="D15" s="31">
        <f>VLOOKUP(A15,'NaFRA2 ROFSW'!C15:BP77,62,FALSE)+F15</f>
        <v>45.375404911580759</v>
      </c>
      <c r="E15" s="12">
        <f>VLOOKUP(A15,'Previous ROFSW'!$C$2:$BP$64,62,FALSE)</f>
        <v>0</v>
      </c>
      <c r="F15" s="12">
        <f>VLOOKUP(A15,'NaFRA2 ROFSW'!C15:BP77,64,FALSE)+H15</f>
        <v>2.9578363899425599</v>
      </c>
      <c r="G15" s="17">
        <f>VLOOKUP(A15,'Previous ROFSW'!$C$2:$BP$64,66,FALSE)</f>
        <v>0</v>
      </c>
      <c r="H15" s="18">
        <f>VLOOKUP(A15,'NaFRA2 ROFSW'!C15:BP77,66,FALSE)</f>
        <v>0</v>
      </c>
      <c r="I15" s="64" t="s">
        <v>689</v>
      </c>
      <c r="J15" s="61"/>
      <c r="K15" s="61"/>
      <c r="O15" s="61"/>
    </row>
    <row r="16" spans="1:15" ht="16" x14ac:dyDescent="0.2">
      <c r="A16" s="52">
        <v>32660</v>
      </c>
      <c r="B16" s="11" t="s">
        <v>392</v>
      </c>
      <c r="C16" s="35">
        <f>VLOOKUP(A16,'Previous ROFSW'!$C$2:$BP$64,64,FALSE)</f>
        <v>8.9898249707947109</v>
      </c>
      <c r="D16" s="31">
        <f>VLOOKUP(A16,'NaFRA2 ROFSW'!C16:BP78,62,FALSE)+F16</f>
        <v>11.785994529545</v>
      </c>
      <c r="E16" s="12">
        <f>VLOOKUP(A16,'Previous ROFSW'!$C$2:$BP$64,62,FALSE)</f>
        <v>9.5614645229650699E-2</v>
      </c>
      <c r="F16" s="12">
        <f>VLOOKUP(A16,'NaFRA2 ROFSW'!C16:BP78,64,FALSE)+H16</f>
        <v>7.1601487178871199</v>
      </c>
      <c r="G16" s="17">
        <f>VLOOKUP(A16,'Previous ROFSW'!$C$2:$BP$64,66,FALSE)</f>
        <v>1.9092826557397101E-2</v>
      </c>
      <c r="H16" s="18">
        <f>VLOOKUP(A16,'NaFRA2 ROFSW'!C16:BP78,66,FALSE)</f>
        <v>3.0887383921137901</v>
      </c>
      <c r="I16" s="62" t="s">
        <v>675</v>
      </c>
      <c r="J16" s="61"/>
      <c r="K16" s="61"/>
      <c r="O16" s="61"/>
    </row>
    <row r="17" spans="1:15" ht="16" x14ac:dyDescent="0.2">
      <c r="A17" s="52" t="s">
        <v>393</v>
      </c>
      <c r="B17" s="11" t="s">
        <v>3</v>
      </c>
      <c r="C17" s="35">
        <f>VLOOKUP(A17,'Previous ROFSW'!$C$2:$BP$64,64,FALSE)</f>
        <v>1.3350756289886201</v>
      </c>
      <c r="D17" s="31">
        <f>VLOOKUP(A17,'NaFRA2 ROFSW'!C17:BP79,62,FALSE)+F17</f>
        <v>4.4885279891162906</v>
      </c>
      <c r="E17" s="12">
        <f>VLOOKUP(A17,'Previous ROFSW'!$C$2:$BP$64,62,FALSE)</f>
        <v>3.16401307887485E-3</v>
      </c>
      <c r="F17" s="12">
        <f>VLOOKUP(A17,'NaFRA2 ROFSW'!C17:BP79,64,FALSE)+H17</f>
        <v>0.76831267666591097</v>
      </c>
      <c r="G17" s="17">
        <f>VLOOKUP(A17,'Previous ROFSW'!$C$2:$BP$64,66,FALSE)</f>
        <v>0</v>
      </c>
      <c r="H17" s="18">
        <f>VLOOKUP(A17,'NaFRA2 ROFSW'!C17:BP79,66,FALSE)</f>
        <v>3.6978051218060998E-2</v>
      </c>
      <c r="I17" s="62" t="s">
        <v>675</v>
      </c>
      <c r="J17" s="61"/>
      <c r="K17" s="61"/>
      <c r="O17" s="61"/>
    </row>
    <row r="18" spans="1:15" ht="16" x14ac:dyDescent="0.2">
      <c r="A18" s="52" t="s">
        <v>394</v>
      </c>
      <c r="B18" s="11" t="s">
        <v>395</v>
      </c>
      <c r="C18" s="35">
        <f>VLOOKUP(A18,'Previous ROFSW'!$C$2:$BP$64,64,FALSE)</f>
        <v>9.7487112815693795</v>
      </c>
      <c r="D18" s="31">
        <f>VLOOKUP(A18,'NaFRA2 ROFSW'!C18:BP80,62,FALSE)+F18</f>
        <v>22.921657973455488</v>
      </c>
      <c r="E18" s="12">
        <f>VLOOKUP(A18,'Previous ROFSW'!$C$2:$BP$64,62,FALSE)</f>
        <v>1.61437506108146</v>
      </c>
      <c r="F18" s="12">
        <f>VLOOKUP(A18,'NaFRA2 ROFSW'!C18:BP80,64,FALSE)+H18</f>
        <v>11.971720514733891</v>
      </c>
      <c r="G18" s="17">
        <f>VLOOKUP(A18,'Previous ROFSW'!$C$2:$BP$64,66,FALSE)</f>
        <v>0</v>
      </c>
      <c r="H18" s="18">
        <f>VLOOKUP(A18,'NaFRA2 ROFSW'!C18:BP80,66,FALSE)</f>
        <v>5.7768921456287803</v>
      </c>
      <c r="I18" s="62" t="s">
        <v>688</v>
      </c>
      <c r="J18" s="61"/>
      <c r="K18" s="61"/>
      <c r="O18" s="61"/>
    </row>
    <row r="19" spans="1:15" ht="16" x14ac:dyDescent="0.2">
      <c r="A19" s="52" t="s">
        <v>396</v>
      </c>
      <c r="B19" s="11" t="s">
        <v>397</v>
      </c>
      <c r="C19" s="35">
        <f>VLOOKUP(A19,'Previous ROFSW'!$C$2:$BP$64,64,FALSE)</f>
        <v>4.3714327665339301</v>
      </c>
      <c r="D19" s="31">
        <f>VLOOKUP(A19,'NaFRA2 ROFSW'!C19:BP81,62,FALSE)+F19</f>
        <v>6.0323781609176734</v>
      </c>
      <c r="E19" s="12">
        <f>VLOOKUP(A19,'Previous ROFSW'!$C$2:$BP$64,62,FALSE)</f>
        <v>0.13202759425583899</v>
      </c>
      <c r="F19" s="12">
        <f>VLOOKUP(A19,'NaFRA2 ROFSW'!C19:BP81,64,FALSE)+H19</f>
        <v>2.5760227514611729</v>
      </c>
      <c r="G19" s="17">
        <f>VLOOKUP(A19,'Previous ROFSW'!$C$2:$BP$64,66,FALSE)</f>
        <v>4.1854603051558498E-2</v>
      </c>
      <c r="H19" s="18">
        <f>VLOOKUP(A19,'NaFRA2 ROFSW'!C19:BP81,66,FALSE)</f>
        <v>2.2325443024749498</v>
      </c>
      <c r="I19" s="62" t="s">
        <v>675</v>
      </c>
      <c r="J19" s="61"/>
      <c r="K19" s="61"/>
      <c r="O19" s="61"/>
    </row>
    <row r="20" spans="1:15" ht="32" x14ac:dyDescent="0.2">
      <c r="A20" s="52" t="s">
        <v>398</v>
      </c>
      <c r="B20" s="11" t="s">
        <v>370</v>
      </c>
      <c r="C20" s="35">
        <f>VLOOKUP(A20,'Previous ROFSW'!$C$2:$BP$64,64,FALSE)</f>
        <v>31.695540956517998</v>
      </c>
      <c r="D20" s="31">
        <f>VLOOKUP(A20,'NaFRA2 ROFSW'!C20:BP82,62,FALSE)+F20</f>
        <v>38.786758767715149</v>
      </c>
      <c r="E20" s="12">
        <f>VLOOKUP(A20,'Previous ROFSW'!$C$2:$BP$64,62,FALSE)</f>
        <v>6.1180224745411103</v>
      </c>
      <c r="F20" s="12">
        <f>VLOOKUP(A20,'NaFRA2 ROFSW'!C20:BP82,64,FALSE)+H20</f>
        <v>16.807904183191649</v>
      </c>
      <c r="G20" s="17">
        <f>VLOOKUP(A20,'Previous ROFSW'!$C$2:$BP$64,66,FALSE)</f>
        <v>1.9275536552757799</v>
      </c>
      <c r="H20" s="18">
        <f>VLOOKUP(A20,'NaFRA2 ROFSW'!C20:BP82,66,FALSE)</f>
        <v>2.0881831271368498</v>
      </c>
      <c r="I20" s="62" t="s">
        <v>687</v>
      </c>
      <c r="J20" s="61"/>
      <c r="K20" s="61"/>
      <c r="O20" s="61"/>
    </row>
    <row r="21" spans="1:15" ht="16" x14ac:dyDescent="0.2">
      <c r="A21" s="52" t="s">
        <v>399</v>
      </c>
      <c r="B21" s="11" t="s">
        <v>371</v>
      </c>
      <c r="C21" s="35">
        <f>VLOOKUP(A21,'Previous ROFSW'!$C$2:$BP$64,64,FALSE)</f>
        <v>32.476732704573998</v>
      </c>
      <c r="D21" s="31">
        <f>VLOOKUP(A21,'NaFRA2 ROFSW'!C21:BP83,62,FALSE)+F21</f>
        <v>19.202783077470666</v>
      </c>
      <c r="E21" s="12">
        <f>VLOOKUP(A21,'Previous ROFSW'!$C$2:$BP$64,62,FALSE)</f>
        <v>2.75287753806957</v>
      </c>
      <c r="F21" s="12">
        <f>VLOOKUP(A21,'NaFRA2 ROFSW'!C21:BP83,64,FALSE)+H21</f>
        <v>4.1585693571382674</v>
      </c>
      <c r="G21" s="17">
        <f>VLOOKUP(A21,'Previous ROFSW'!$C$2:$BP$64,66,FALSE)</f>
        <v>1.0924013701459201</v>
      </c>
      <c r="H21" s="18">
        <f>VLOOKUP(A21,'NaFRA2 ROFSW'!C21:BP83,66,FALSE)</f>
        <v>3.8255602426747402</v>
      </c>
      <c r="I21" s="62" t="s">
        <v>675</v>
      </c>
      <c r="J21" s="61"/>
      <c r="K21" s="61"/>
      <c r="O21" s="61"/>
    </row>
    <row r="22" spans="1:15" ht="16" x14ac:dyDescent="0.2">
      <c r="A22" s="52" t="s">
        <v>400</v>
      </c>
      <c r="B22" s="11" t="s">
        <v>401</v>
      </c>
      <c r="C22" s="35">
        <f>VLOOKUP(A22,'Previous ROFSW'!$C$2:$BP$64,64,FALSE)</f>
        <v>1.45828830745129</v>
      </c>
      <c r="D22" s="31">
        <f>VLOOKUP(A22,'NaFRA2 ROFSW'!C22:BP84,62,FALSE)+F22</f>
        <v>4.2584079983382104</v>
      </c>
      <c r="E22" s="12">
        <f>VLOOKUP(A22,'Previous ROFSW'!$C$2:$BP$64,62,FALSE)</f>
        <v>0</v>
      </c>
      <c r="F22" s="12">
        <f>VLOOKUP(A22,'NaFRA2 ROFSW'!C22:BP84,64,FALSE)+H22</f>
        <v>1.49256769595621</v>
      </c>
      <c r="G22" s="17">
        <f>VLOOKUP(A22,'Previous ROFSW'!$C$2:$BP$64,66,FALSE)</f>
        <v>0</v>
      </c>
      <c r="H22" s="18">
        <f>VLOOKUP(A22,'NaFRA2 ROFSW'!C22:BP84,66,FALSE)</f>
        <v>0</v>
      </c>
      <c r="I22" s="62" t="s">
        <v>675</v>
      </c>
      <c r="J22" s="61"/>
      <c r="K22" s="61"/>
      <c r="O22" s="61"/>
    </row>
    <row r="23" spans="1:15" ht="16" x14ac:dyDescent="0.2">
      <c r="A23" s="52" t="s">
        <v>402</v>
      </c>
      <c r="B23" s="11" t="s">
        <v>372</v>
      </c>
      <c r="C23" s="35">
        <f>VLOOKUP(A23,'Previous ROFSW'!$C$2:$BP$64,64,FALSE)</f>
        <v>54.737964296165302</v>
      </c>
      <c r="D23" s="31">
        <f>VLOOKUP(A23,'NaFRA2 ROFSW'!C23:BP85,62,FALSE)+F23</f>
        <v>58.84315383524573</v>
      </c>
      <c r="E23" s="12">
        <f>VLOOKUP(A23,'Previous ROFSW'!$C$2:$BP$64,62,FALSE)</f>
        <v>17.798084082933201</v>
      </c>
      <c r="F23" s="12">
        <f>VLOOKUP(A23,'NaFRA2 ROFSW'!C23:BP85,64,FALSE)+H23</f>
        <v>28.822357718715033</v>
      </c>
      <c r="G23" s="17">
        <f>VLOOKUP(A23,'Previous ROFSW'!$C$2:$BP$64,66,FALSE)</f>
        <v>2.1685269173712198</v>
      </c>
      <c r="H23" s="18">
        <f>VLOOKUP(A23,'NaFRA2 ROFSW'!C23:BP85,66,FALSE)</f>
        <v>6.4539566946921303</v>
      </c>
      <c r="I23" s="64" t="s">
        <v>675</v>
      </c>
      <c r="J23" s="61"/>
      <c r="K23" s="61"/>
      <c r="O23" s="61"/>
    </row>
    <row r="24" spans="1:15" ht="16" x14ac:dyDescent="0.2">
      <c r="A24" s="52" t="s">
        <v>403</v>
      </c>
      <c r="B24" s="11" t="s">
        <v>373</v>
      </c>
      <c r="C24" s="35">
        <f>VLOOKUP(A24,'Previous ROFSW'!$C$2:$BP$64,64,FALSE)</f>
        <v>5.134802547734</v>
      </c>
      <c r="D24" s="31">
        <f>VLOOKUP(A24,'NaFRA2 ROFSW'!C24:BP86,62,FALSE)+F24</f>
        <v>5.9676517435768899</v>
      </c>
      <c r="E24" s="12">
        <f>VLOOKUP(A24,'Previous ROFSW'!$C$2:$BP$64,62,FALSE)</f>
        <v>1.76259133327224</v>
      </c>
      <c r="F24" s="12">
        <f>VLOOKUP(A24,'NaFRA2 ROFSW'!C24:BP86,64,FALSE)+H24</f>
        <v>3.4964245164485597</v>
      </c>
      <c r="G24" s="17">
        <f>VLOOKUP(A24,'Previous ROFSW'!$C$2:$BP$64,66,FALSE)</f>
        <v>0.382277230790323</v>
      </c>
      <c r="H24" s="18">
        <f>VLOOKUP(A24,'NaFRA2 ROFSW'!C24:BP86,66,FALSE)</f>
        <v>2.1852719667285498</v>
      </c>
      <c r="I24" s="62" t="s">
        <v>675</v>
      </c>
      <c r="J24" s="61"/>
      <c r="K24" s="61"/>
      <c r="O24" s="61"/>
    </row>
    <row r="25" spans="1:15" ht="16" x14ac:dyDescent="0.2">
      <c r="A25" s="52" t="s">
        <v>404</v>
      </c>
      <c r="B25" s="11" t="s">
        <v>405</v>
      </c>
      <c r="C25" s="35">
        <f>VLOOKUP(A25,'Previous ROFSW'!$C$2:$BP$64,64,FALSE)</f>
        <v>4.9949231620541896</v>
      </c>
      <c r="D25" s="31">
        <f>VLOOKUP(A25,'NaFRA2 ROFSW'!C25:BP87,62,FALSE)+F25</f>
        <v>5.4824720397895259</v>
      </c>
      <c r="E25" s="12">
        <f>VLOOKUP(A25,'Previous ROFSW'!$C$2:$BP$64,62,FALSE)</f>
        <v>1.7586747923613799</v>
      </c>
      <c r="F25" s="12">
        <f>VLOOKUP(A25,'NaFRA2 ROFSW'!C25:BP87,64,FALSE)+H25</f>
        <v>4.0615552453129062</v>
      </c>
      <c r="G25" s="17">
        <f>VLOOKUP(A25,'Previous ROFSW'!$C$2:$BP$64,66,FALSE)</f>
        <v>0.84191878649574503</v>
      </c>
      <c r="H25" s="18">
        <f>VLOOKUP(A25,'NaFRA2 ROFSW'!C25:BP87,66,FALSE)</f>
        <v>3.2928751696593799</v>
      </c>
      <c r="I25" s="62" t="s">
        <v>675</v>
      </c>
      <c r="J25" s="61"/>
      <c r="K25" s="61"/>
      <c r="O25" s="61"/>
    </row>
    <row r="26" spans="1:15" ht="16" x14ac:dyDescent="0.2">
      <c r="A26" s="52" t="s">
        <v>406</v>
      </c>
      <c r="B26" s="11" t="s">
        <v>374</v>
      </c>
      <c r="C26" s="35">
        <f>VLOOKUP(A26,'Previous ROFSW'!$C$2:$BP$64,64,FALSE)</f>
        <v>5.5594839880942404</v>
      </c>
      <c r="D26" s="31">
        <f>VLOOKUP(A26,'NaFRA2 ROFSW'!C26:BP88,62,FALSE)+F26</f>
        <v>8.1169132038382497</v>
      </c>
      <c r="E26" s="12">
        <f>VLOOKUP(A26,'Previous ROFSW'!$C$2:$BP$64,62,FALSE)</f>
        <v>1.8460055521773999</v>
      </c>
      <c r="F26" s="12">
        <f>VLOOKUP(A26,'NaFRA2 ROFSW'!C26:BP88,64,FALSE)+H26</f>
        <v>3.8758908793704299</v>
      </c>
      <c r="G26" s="17">
        <f>VLOOKUP(A26,'Previous ROFSW'!$C$2:$BP$64,66,FALSE)</f>
        <v>1.0890104659731601</v>
      </c>
      <c r="H26" s="18">
        <f>VLOOKUP(A26,'NaFRA2 ROFSW'!C26:BP88,66,FALSE)</f>
        <v>3.0725551419242301</v>
      </c>
      <c r="I26" s="62" t="s">
        <v>675</v>
      </c>
      <c r="J26" s="61"/>
      <c r="K26" s="61"/>
      <c r="O26" s="61"/>
    </row>
    <row r="27" spans="1:15" ht="16" x14ac:dyDescent="0.2">
      <c r="A27" s="52" t="s">
        <v>407</v>
      </c>
      <c r="B27" s="11" t="s">
        <v>408</v>
      </c>
      <c r="C27" s="35">
        <f>VLOOKUP(A27,'Previous ROFSW'!$C$2:$BP$64,64,FALSE)</f>
        <v>2.6314768684652399</v>
      </c>
      <c r="D27" s="31">
        <f>VLOOKUP(A27,'NaFRA2 ROFSW'!C27:BP89,62,FALSE)+F27</f>
        <v>3.901316254824462</v>
      </c>
      <c r="E27" s="12">
        <f>VLOOKUP(A27,'Previous ROFSW'!$C$2:$BP$64,62,FALSE)</f>
        <v>0.84467155481386502</v>
      </c>
      <c r="F27" s="12">
        <f>VLOOKUP(A27,'NaFRA2 ROFSW'!C27:BP89,64,FALSE)+H27</f>
        <v>2.569363187383062</v>
      </c>
      <c r="G27" s="17">
        <f>VLOOKUP(A27,'Previous ROFSW'!$C$2:$BP$64,66,FALSE)</f>
        <v>0</v>
      </c>
      <c r="H27" s="18">
        <f>VLOOKUP(A27,'NaFRA2 ROFSW'!C27:BP89,66,FALSE)</f>
        <v>1.7737416680665199</v>
      </c>
      <c r="I27" s="62" t="s">
        <v>675</v>
      </c>
      <c r="J27" s="61"/>
      <c r="K27" s="61"/>
      <c r="O27" s="61"/>
    </row>
    <row r="28" spans="1:15" ht="16" x14ac:dyDescent="0.2">
      <c r="A28" s="52" t="s">
        <v>409</v>
      </c>
      <c r="B28" s="11" t="s">
        <v>410</v>
      </c>
      <c r="C28" s="35">
        <f>VLOOKUP(A28,'Previous ROFSW'!$C$2:$BP$64,64,FALSE)</f>
        <v>1.13293421123226</v>
      </c>
      <c r="D28" s="31">
        <f>VLOOKUP(A28,'NaFRA2 ROFSW'!C28:BP90,62,FALSE)+F28</f>
        <v>2.4421448325143533</v>
      </c>
      <c r="E28" s="12">
        <f>VLOOKUP(A28,'Previous ROFSW'!$C$2:$BP$64,62,FALSE)</f>
        <v>0</v>
      </c>
      <c r="F28" s="12">
        <f>VLOOKUP(A28,'NaFRA2 ROFSW'!C28:BP90,64,FALSE)+H28</f>
        <v>1.1673384667862832</v>
      </c>
      <c r="G28" s="17">
        <f>VLOOKUP(A28,'Previous ROFSW'!$C$2:$BP$64,66,FALSE)</f>
        <v>0</v>
      </c>
      <c r="H28" s="18">
        <f>VLOOKUP(A28,'NaFRA2 ROFSW'!C28:BP90,66,FALSE)</f>
        <v>1.0009566108391701</v>
      </c>
      <c r="I28" s="62" t="s">
        <v>675</v>
      </c>
      <c r="J28" s="61"/>
      <c r="K28" s="61"/>
      <c r="O28" s="61"/>
    </row>
    <row r="29" spans="1:15" ht="16" x14ac:dyDescent="0.2">
      <c r="A29" s="52" t="s">
        <v>411</v>
      </c>
      <c r="B29" s="11" t="s">
        <v>412</v>
      </c>
      <c r="C29" s="35">
        <f>VLOOKUP(A29,'Previous ROFSW'!$C$2:$BP$64,64,FALSE)</f>
        <v>0</v>
      </c>
      <c r="D29" s="31">
        <f>VLOOKUP(A29,'NaFRA2 ROFSW'!C29:BP91,62,FALSE)+F29</f>
        <v>1.863243757751E-2</v>
      </c>
      <c r="E29" s="12">
        <f>VLOOKUP(A29,'Previous ROFSW'!$C$2:$BP$64,62,FALSE)</f>
        <v>0</v>
      </c>
      <c r="F29" s="12">
        <f>VLOOKUP(A29,'NaFRA2 ROFSW'!C29:BP91,64,FALSE)+H29</f>
        <v>0</v>
      </c>
      <c r="G29" s="17">
        <f>VLOOKUP(A29,'Previous ROFSW'!$C$2:$BP$64,66,FALSE)</f>
        <v>0</v>
      </c>
      <c r="H29" s="18">
        <f>VLOOKUP(A29,'NaFRA2 ROFSW'!C29:BP91,66,FALSE)</f>
        <v>0</v>
      </c>
      <c r="I29" s="62" t="s">
        <v>675</v>
      </c>
      <c r="J29" s="61"/>
      <c r="K29" s="61"/>
      <c r="O29" s="61"/>
    </row>
    <row r="30" spans="1:15" ht="16" x14ac:dyDescent="0.2">
      <c r="A30" s="52" t="s">
        <v>413</v>
      </c>
      <c r="B30" s="11" t="s">
        <v>375</v>
      </c>
      <c r="C30" s="35">
        <f>VLOOKUP(A30,'Previous ROFSW'!$C$2:$BP$64,64,FALSE)</f>
        <v>32.232108732548497</v>
      </c>
      <c r="D30" s="31">
        <f>VLOOKUP(A30,'NaFRA2 ROFSW'!C30:BP92,62,FALSE)+F30</f>
        <v>30.990633394375369</v>
      </c>
      <c r="E30" s="12">
        <f>VLOOKUP(A30,'Previous ROFSW'!$C$2:$BP$64,62,FALSE)</f>
        <v>5.0857818245163902</v>
      </c>
      <c r="F30" s="12">
        <f>VLOOKUP(A30,'NaFRA2 ROFSW'!C30:BP92,64,FALSE)+H30</f>
        <v>12.352209168033269</v>
      </c>
      <c r="G30" s="17">
        <f>VLOOKUP(A30,'Previous ROFSW'!$C$2:$BP$64,66,FALSE)</f>
        <v>0.92143002676559005</v>
      </c>
      <c r="H30" s="18">
        <f>VLOOKUP(A30,'NaFRA2 ROFSW'!C30:BP92,66,FALSE)</f>
        <v>6.8198073782443096</v>
      </c>
      <c r="I30" s="62" t="s">
        <v>675</v>
      </c>
      <c r="J30" s="61"/>
      <c r="K30" s="61"/>
      <c r="O30" s="61"/>
    </row>
    <row r="31" spans="1:15" ht="16" x14ac:dyDescent="0.2">
      <c r="A31" s="52" t="s">
        <v>414</v>
      </c>
      <c r="B31" s="11" t="s">
        <v>376</v>
      </c>
      <c r="C31" s="35">
        <f>VLOOKUP(A31,'Previous ROFSW'!$C$2:$BP$64,64,FALSE)</f>
        <v>50.914934268708798</v>
      </c>
      <c r="D31" s="31">
        <f>VLOOKUP(A31,'NaFRA2 ROFSW'!C31:BP93,62,FALSE)+F31</f>
        <v>52.183632182362537</v>
      </c>
      <c r="E31" s="12">
        <f>VLOOKUP(A31,'Previous ROFSW'!$C$2:$BP$64,62,FALSE)</f>
        <v>11.027477717062499</v>
      </c>
      <c r="F31" s="12">
        <f>VLOOKUP(A31,'NaFRA2 ROFSW'!C31:BP93,64,FALSE)+H31</f>
        <v>22.815890399226838</v>
      </c>
      <c r="G31" s="17">
        <f>VLOOKUP(A31,'Previous ROFSW'!$C$2:$BP$64,66,FALSE)</f>
        <v>0.51941171939619402</v>
      </c>
      <c r="H31" s="18">
        <f>VLOOKUP(A31,'NaFRA2 ROFSW'!C31:BP93,66,FALSE)</f>
        <v>14.2151143375819</v>
      </c>
      <c r="I31" s="62" t="s">
        <v>675</v>
      </c>
      <c r="J31" s="61"/>
      <c r="K31" s="61"/>
      <c r="O31" s="61"/>
    </row>
    <row r="32" spans="1:15" ht="16" x14ac:dyDescent="0.2">
      <c r="A32" s="52" t="s">
        <v>415</v>
      </c>
      <c r="B32" s="11" t="s">
        <v>416</v>
      </c>
      <c r="C32" s="35">
        <f>VLOOKUP(A32,'Previous ROFSW'!$C$2:$BP$64,64,FALSE)</f>
        <v>24.0525642605696</v>
      </c>
      <c r="D32" s="31">
        <f>VLOOKUP(A32,'NaFRA2 ROFSW'!C32:BP94,62,FALSE)+F32</f>
        <v>23.783846699961099</v>
      </c>
      <c r="E32" s="12">
        <f>VLOOKUP(A32,'Previous ROFSW'!$C$2:$BP$64,62,FALSE)</f>
        <v>1.7724787483897699</v>
      </c>
      <c r="F32" s="12">
        <f>VLOOKUP(A32,'NaFRA2 ROFSW'!C32:BP94,64,FALSE)+H32</f>
        <v>1.271584325486</v>
      </c>
      <c r="G32" s="17">
        <f>VLOOKUP(A32,'Previous ROFSW'!$C$2:$BP$64,66,FALSE)</f>
        <v>2.5826275965684799E-2</v>
      </c>
      <c r="H32" s="18">
        <f>VLOOKUP(A32,'NaFRA2 ROFSW'!C32:BP94,66,FALSE)</f>
        <v>7.3406106491760006E-2</v>
      </c>
      <c r="I32" s="62" t="s">
        <v>675</v>
      </c>
      <c r="J32" s="61"/>
      <c r="K32" s="61"/>
      <c r="O32" s="61"/>
    </row>
    <row r="33" spans="1:15" ht="16" x14ac:dyDescent="0.2">
      <c r="A33" s="52" t="s">
        <v>417</v>
      </c>
      <c r="B33" s="11" t="s">
        <v>418</v>
      </c>
      <c r="C33" s="35">
        <f>VLOOKUP(A33,'Previous ROFSW'!$C$2:$BP$64,64,FALSE)</f>
        <v>15.4291256514539</v>
      </c>
      <c r="D33" s="31">
        <f>VLOOKUP(A33,'NaFRA2 ROFSW'!C33:BP95,62,FALSE)+F33</f>
        <v>14.059892858657051</v>
      </c>
      <c r="E33" s="12">
        <f>VLOOKUP(A33,'Previous ROFSW'!$C$2:$BP$64,62,FALSE)</f>
        <v>5.4787591694770699</v>
      </c>
      <c r="F33" s="12">
        <f>VLOOKUP(A33,'NaFRA2 ROFSW'!C33:BP95,64,FALSE)+H33</f>
        <v>8.2854994539003997</v>
      </c>
      <c r="G33" s="17">
        <f>VLOOKUP(A33,'Previous ROFSW'!$C$2:$BP$64,66,FALSE)</f>
        <v>2.37666582277128</v>
      </c>
      <c r="H33" s="18">
        <f>VLOOKUP(A33,'NaFRA2 ROFSW'!C33:BP95,66,FALSE)</f>
        <v>4.7581427228987199</v>
      </c>
      <c r="I33" s="62" t="s">
        <v>675</v>
      </c>
      <c r="J33" s="61"/>
      <c r="K33" s="61"/>
      <c r="O33" s="61"/>
    </row>
    <row r="34" spans="1:15" ht="16" x14ac:dyDescent="0.2">
      <c r="A34" s="52" t="s">
        <v>419</v>
      </c>
      <c r="B34" s="11" t="s">
        <v>420</v>
      </c>
      <c r="C34" s="35">
        <f>VLOOKUP(A34,'Previous ROFSW'!$C$2:$BP$64,64,FALSE)</f>
        <v>4.1982603846751099</v>
      </c>
      <c r="D34" s="31">
        <f>VLOOKUP(A34,'NaFRA2 ROFSW'!C34:BP96,62,FALSE)+F34</f>
        <v>3.026576935501923</v>
      </c>
      <c r="E34" s="12">
        <f>VLOOKUP(A34,'Previous ROFSW'!$C$2:$BP$64,62,FALSE)</f>
        <v>0.65888154181687697</v>
      </c>
      <c r="F34" s="12">
        <f>VLOOKUP(A34,'NaFRA2 ROFSW'!C34:BP96,64,FALSE)+H34</f>
        <v>1.265492944534413</v>
      </c>
      <c r="G34" s="17">
        <f>VLOOKUP(A34,'Previous ROFSW'!$C$2:$BP$64,66,FALSE)</f>
        <v>1.3423191526428801E-6</v>
      </c>
      <c r="H34" s="18">
        <f>VLOOKUP(A34,'NaFRA2 ROFSW'!C34:BP96,66,FALSE)</f>
        <v>0.51431099651684997</v>
      </c>
      <c r="I34" s="62" t="s">
        <v>675</v>
      </c>
      <c r="J34" s="61"/>
      <c r="K34" s="61"/>
      <c r="O34" s="61"/>
    </row>
    <row r="35" spans="1:15" ht="16" x14ac:dyDescent="0.2">
      <c r="A35" s="52" t="s">
        <v>421</v>
      </c>
      <c r="B35" s="11" t="s">
        <v>422</v>
      </c>
      <c r="C35" s="35">
        <f>VLOOKUP(A35,'Previous ROFSW'!$C$2:$BP$64,64,FALSE)</f>
        <v>16.622968804384399</v>
      </c>
      <c r="D35" s="31">
        <f>VLOOKUP(A35,'NaFRA2 ROFSW'!C35:BP97,62,FALSE)+F35</f>
        <v>37.392942257240733</v>
      </c>
      <c r="E35" s="12">
        <f>VLOOKUP(A35,'Previous ROFSW'!$C$2:$BP$64,62,FALSE)</f>
        <v>2.2857877070221799</v>
      </c>
      <c r="F35" s="12">
        <f>VLOOKUP(A35,'NaFRA2 ROFSW'!C35:BP97,64,FALSE)+H35</f>
        <v>7.1152803582099304</v>
      </c>
      <c r="G35" s="17">
        <f>VLOOKUP(A35,'Previous ROFSW'!$C$2:$BP$64,66,FALSE)</f>
        <v>0.10330492132071301</v>
      </c>
      <c r="H35" s="18">
        <f>VLOOKUP(A35,'NaFRA2 ROFSW'!C35:BP97,66,FALSE)</f>
        <v>0.56521874152990004</v>
      </c>
      <c r="I35" s="64" t="s">
        <v>686</v>
      </c>
      <c r="J35" s="61"/>
      <c r="K35" s="61"/>
      <c r="O35" s="61"/>
    </row>
    <row r="36" spans="1:15" ht="16" x14ac:dyDescent="0.2">
      <c r="A36" s="52" t="s">
        <v>423</v>
      </c>
      <c r="B36" s="11" t="s">
        <v>424</v>
      </c>
      <c r="C36" s="35">
        <f>VLOOKUP(A36,'Previous ROFSW'!$C$2:$BP$64,64,FALSE)</f>
        <v>4.7184293488930704</v>
      </c>
      <c r="D36" s="31">
        <f>VLOOKUP(A36,'NaFRA2 ROFSW'!C36:BP98,62,FALSE)+F36</f>
        <v>5.8067819141568044</v>
      </c>
      <c r="E36" s="12">
        <f>VLOOKUP(A36,'Previous ROFSW'!$C$2:$BP$64,62,FALSE)</f>
        <v>1.0988372406085201</v>
      </c>
      <c r="F36" s="12">
        <f>VLOOKUP(A36,'NaFRA2 ROFSW'!C36:BP98,64,FALSE)+H36</f>
        <v>3.3592417581313549</v>
      </c>
      <c r="G36" s="17">
        <f>VLOOKUP(A36,'Previous ROFSW'!$C$2:$BP$64,66,FALSE)</f>
        <v>0.62772984033833401</v>
      </c>
      <c r="H36" s="18">
        <f>VLOOKUP(A36,'NaFRA2 ROFSW'!C36:BP98,66,FALSE)</f>
        <v>2.77988173997938</v>
      </c>
      <c r="I36" s="62" t="s">
        <v>675</v>
      </c>
      <c r="J36" s="61"/>
      <c r="K36" s="61"/>
      <c r="O36" s="61"/>
    </row>
    <row r="37" spans="1:15" ht="16" x14ac:dyDescent="0.2">
      <c r="A37" s="52" t="s">
        <v>366</v>
      </c>
      <c r="B37" s="11" t="s">
        <v>369</v>
      </c>
      <c r="C37" s="35">
        <f>VLOOKUP(A37,'Previous ROFSW'!$C$2:$BP$64,64,FALSE)</f>
        <v>73.625714923423104</v>
      </c>
      <c r="D37" s="31">
        <f>VLOOKUP(A37,'NaFRA2 ROFSW'!C37:BP99,62,FALSE)+F37</f>
        <v>71.4496664771018</v>
      </c>
      <c r="E37" s="12">
        <f>VLOOKUP(A37,'Previous ROFSW'!$C$2:$BP$64,62,FALSE)</f>
        <v>50.516861231672401</v>
      </c>
      <c r="F37" s="12">
        <f>VLOOKUP(A37,'NaFRA2 ROFSW'!C37:BP99,64,FALSE)+H37</f>
        <v>44.860245778581699</v>
      </c>
      <c r="G37" s="17">
        <f>VLOOKUP(A37,'Previous ROFSW'!$C$2:$BP$64,66,FALSE)</f>
        <v>20.9931096367112</v>
      </c>
      <c r="H37" s="18">
        <f>VLOOKUP(A37,'NaFRA2 ROFSW'!C37:BP99,66,FALSE)</f>
        <v>18.994552343845498</v>
      </c>
      <c r="I37" s="62" t="s">
        <v>675</v>
      </c>
      <c r="J37" s="61"/>
      <c r="K37" s="61"/>
      <c r="O37" s="61"/>
    </row>
    <row r="38" spans="1:15" ht="48" x14ac:dyDescent="0.2">
      <c r="A38" s="52" t="s">
        <v>425</v>
      </c>
      <c r="B38" s="11" t="s">
        <v>426</v>
      </c>
      <c r="C38" s="35">
        <f>VLOOKUP(A38,'Previous ROFSW'!$C$2:$BP$64,64,FALSE)</f>
        <v>12.263307041651601</v>
      </c>
      <c r="D38" s="31">
        <f>VLOOKUP(A38,'NaFRA2 ROFSW'!C38:BP100,62,FALSE)+F38</f>
        <v>33.100780750231422</v>
      </c>
      <c r="E38" s="12">
        <f>VLOOKUP(A38,'Previous ROFSW'!$C$2:$BP$64,62,FALSE)</f>
        <v>3.1205979475827599</v>
      </c>
      <c r="F38" s="12">
        <f>VLOOKUP(A38,'NaFRA2 ROFSW'!C38:BP100,64,FALSE)+H38</f>
        <v>10.56898508450162</v>
      </c>
      <c r="G38" s="17">
        <f>VLOOKUP(A38,'Previous ROFSW'!$C$2:$BP$64,66,FALSE)</f>
        <v>1.6310298603280999</v>
      </c>
      <c r="H38" s="18">
        <f>VLOOKUP(A38,'NaFRA2 ROFSW'!C38:BP100,66,FALSE)</f>
        <v>3.2877584307435499</v>
      </c>
      <c r="I38" s="62" t="s">
        <v>683</v>
      </c>
      <c r="J38" s="61"/>
      <c r="K38" s="61"/>
      <c r="O38" s="61"/>
    </row>
    <row r="39" spans="1:15" ht="16" x14ac:dyDescent="0.2">
      <c r="A39" s="52" t="s">
        <v>362</v>
      </c>
      <c r="B39" s="11" t="s">
        <v>367</v>
      </c>
      <c r="C39" s="35">
        <f>VLOOKUP(A39,'Previous ROFSW'!$C$2:$BP$64,64,FALSE)</f>
        <v>48.824409860072102</v>
      </c>
      <c r="D39" s="31">
        <f>VLOOKUP(A39,'NaFRA2 ROFSW'!C39:BP101,62,FALSE)+F39</f>
        <v>29.373248207684291</v>
      </c>
      <c r="E39" s="12">
        <f>VLOOKUP(A39,'Previous ROFSW'!$C$2:$BP$64,62,FALSE)</f>
        <v>2.6368153525478899</v>
      </c>
      <c r="F39" s="12">
        <f>VLOOKUP(A39,'NaFRA2 ROFSW'!C39:BP101,64,FALSE)+H39</f>
        <v>7.9066625869188902</v>
      </c>
      <c r="G39" s="17">
        <f>VLOOKUP(A39,'Previous ROFSW'!$C$2:$BP$64,66,FALSE)</f>
        <v>0.13909019521638799</v>
      </c>
      <c r="H39" s="18">
        <f>VLOOKUP(A39,'NaFRA2 ROFSW'!C39:BP101,66,FALSE)</f>
        <v>2.7800017661813801</v>
      </c>
      <c r="I39" s="62" t="s">
        <v>675</v>
      </c>
      <c r="J39" s="61"/>
      <c r="K39" s="61"/>
      <c r="O39" s="61"/>
    </row>
    <row r="40" spans="1:15" ht="16" x14ac:dyDescent="0.2">
      <c r="A40" s="52" t="s">
        <v>427</v>
      </c>
      <c r="B40" s="11" t="s">
        <v>428</v>
      </c>
      <c r="C40" s="35">
        <f>VLOOKUP(A40,'Previous ROFSW'!$C$2:$BP$64,64,FALSE)</f>
        <v>2.41876657871408</v>
      </c>
      <c r="D40" s="31">
        <f>VLOOKUP(A40,'NaFRA2 ROFSW'!C40:BP102,62,FALSE)+F40</f>
        <v>5.8588693439238098</v>
      </c>
      <c r="E40" s="12">
        <f>VLOOKUP(A40,'Previous ROFSW'!$C$2:$BP$64,62,FALSE)</f>
        <v>0</v>
      </c>
      <c r="F40" s="12">
        <f>VLOOKUP(A40,'NaFRA2 ROFSW'!C40:BP102,64,FALSE)+H40</f>
        <v>0</v>
      </c>
      <c r="G40" s="17">
        <f>VLOOKUP(A40,'Previous ROFSW'!$C$2:$BP$64,66,FALSE)</f>
        <v>0</v>
      </c>
      <c r="H40" s="18">
        <f>VLOOKUP(A40,'NaFRA2 ROFSW'!C40:BP102,66,FALSE)</f>
        <v>0</v>
      </c>
      <c r="I40" s="62" t="s">
        <v>675</v>
      </c>
      <c r="J40" s="61"/>
      <c r="K40" s="61"/>
      <c r="O40" s="61"/>
    </row>
    <row r="41" spans="1:15" ht="16" x14ac:dyDescent="0.2">
      <c r="A41" s="52" t="s">
        <v>429</v>
      </c>
      <c r="B41" s="11" t="s">
        <v>430</v>
      </c>
      <c r="C41" s="35">
        <f>VLOOKUP(A41,'Previous ROFSW'!$C$2:$BP$64,64,FALSE)</f>
        <v>5.1245784868070601</v>
      </c>
      <c r="D41" s="31">
        <f>VLOOKUP(A41,'NaFRA2 ROFSW'!C41:BP103,62,FALSE)+F41</f>
        <v>5.5462908262661399</v>
      </c>
      <c r="E41" s="12">
        <f>VLOOKUP(A41,'Previous ROFSW'!$C$2:$BP$64,62,FALSE)</f>
        <v>0</v>
      </c>
      <c r="F41" s="12">
        <f>VLOOKUP(A41,'NaFRA2 ROFSW'!C41:BP103,64,FALSE)+H41</f>
        <v>1.6122927618445799</v>
      </c>
      <c r="G41" s="17">
        <f>VLOOKUP(A41,'Previous ROFSW'!$C$2:$BP$64,66,FALSE)</f>
        <v>0</v>
      </c>
      <c r="H41" s="18">
        <f>VLOOKUP(A41,'NaFRA2 ROFSW'!C41:BP103,66,FALSE)</f>
        <v>0</v>
      </c>
      <c r="I41" s="62" t="s">
        <v>675</v>
      </c>
      <c r="J41" s="61"/>
      <c r="K41" s="61"/>
      <c r="O41" s="61"/>
    </row>
    <row r="42" spans="1:15" ht="16" x14ac:dyDescent="0.2">
      <c r="A42" s="52" t="s">
        <v>431</v>
      </c>
      <c r="B42" s="11" t="s">
        <v>432</v>
      </c>
      <c r="C42" s="35">
        <f>VLOOKUP(A42,'Previous ROFSW'!$C$2:$BP$64,64,FALSE)</f>
        <v>10.290952101079499</v>
      </c>
      <c r="D42" s="31">
        <f>VLOOKUP(A42,'NaFRA2 ROFSW'!C42:BP104,62,FALSE)+F42</f>
        <v>18.176886055289188</v>
      </c>
      <c r="E42" s="12">
        <f>VLOOKUP(A42,'Previous ROFSW'!$C$2:$BP$64,62,FALSE)</f>
        <v>4.1175494245248903</v>
      </c>
      <c r="F42" s="12">
        <f>VLOOKUP(A42,'NaFRA2 ROFSW'!C42:BP104,64,FALSE)+H42</f>
        <v>7.8772556921660897</v>
      </c>
      <c r="G42" s="17">
        <f>VLOOKUP(A42,'Previous ROFSW'!$C$2:$BP$64,66,FALSE)</f>
        <v>0.63424635653065398</v>
      </c>
      <c r="H42" s="18">
        <f>VLOOKUP(A42,'NaFRA2 ROFSW'!C42:BP104,66,FALSE)</f>
        <v>4.2602647796867297</v>
      </c>
      <c r="I42" s="62" t="s">
        <v>685</v>
      </c>
      <c r="J42" s="61"/>
      <c r="K42" s="61"/>
      <c r="O42" s="61"/>
    </row>
    <row r="43" spans="1:15" ht="16" x14ac:dyDescent="0.2">
      <c r="A43" s="52" t="s">
        <v>433</v>
      </c>
      <c r="B43" s="11" t="s">
        <v>434</v>
      </c>
      <c r="C43" s="35">
        <f>VLOOKUP(A43,'Previous ROFSW'!$C$2:$BP$64,64,FALSE)</f>
        <v>12.211489728135099</v>
      </c>
      <c r="D43" s="31">
        <f>VLOOKUP(A43,'NaFRA2 ROFSW'!C43:BP105,62,FALSE)+F43</f>
        <v>15.048653306615151</v>
      </c>
      <c r="E43" s="12">
        <f>VLOOKUP(A43,'Previous ROFSW'!$C$2:$BP$64,62,FALSE)</f>
        <v>3.3090005428473099</v>
      </c>
      <c r="F43" s="12">
        <f>VLOOKUP(A43,'NaFRA2 ROFSW'!C43:BP105,64,FALSE)+H43</f>
        <v>6.9375193477186201</v>
      </c>
      <c r="G43" s="17">
        <f>VLOOKUP(A43,'Previous ROFSW'!$C$2:$BP$64,66,FALSE)</f>
        <v>0.73627290174284798</v>
      </c>
      <c r="H43" s="18">
        <f>VLOOKUP(A43,'NaFRA2 ROFSW'!C43:BP105,66,FALSE)</f>
        <v>2.7492958501737501</v>
      </c>
      <c r="I43" s="62" t="s">
        <v>675</v>
      </c>
      <c r="J43" s="61"/>
      <c r="K43" s="61"/>
      <c r="O43" s="61"/>
    </row>
    <row r="44" spans="1:15" ht="16" x14ac:dyDescent="0.2">
      <c r="A44" s="52" t="s">
        <v>435</v>
      </c>
      <c r="B44" s="11" t="s">
        <v>436</v>
      </c>
      <c r="C44" s="35">
        <f>VLOOKUP(A44,'Previous ROFSW'!$C$2:$BP$64,64,FALSE)</f>
        <v>1.6895233422868501</v>
      </c>
      <c r="D44" s="31">
        <f>VLOOKUP(A44,'NaFRA2 ROFSW'!C44:BP106,62,FALSE)+F44</f>
        <v>14.434722346301303</v>
      </c>
      <c r="E44" s="12">
        <f>VLOOKUP(A44,'Previous ROFSW'!$C$2:$BP$64,62,FALSE)</f>
        <v>0.95127410156937398</v>
      </c>
      <c r="F44" s="12">
        <f>VLOOKUP(A44,'NaFRA2 ROFSW'!C44:BP106,64,FALSE)+H44</f>
        <v>13.409289053779393</v>
      </c>
      <c r="G44" s="17">
        <f>VLOOKUP(A44,'Previous ROFSW'!$C$2:$BP$64,66,FALSE)</f>
        <v>5.5079938620406499E-3</v>
      </c>
      <c r="H44" s="18">
        <f>VLOOKUP(A44,'NaFRA2 ROFSW'!C44:BP106,66,FALSE)</f>
        <v>12.7286796334964</v>
      </c>
      <c r="I44" s="64" t="s">
        <v>684</v>
      </c>
      <c r="J44" s="61"/>
      <c r="K44" s="61"/>
      <c r="O44" s="61"/>
    </row>
    <row r="45" spans="1:15" ht="16" x14ac:dyDescent="0.2">
      <c r="A45" s="52" t="s">
        <v>437</v>
      </c>
      <c r="B45" s="11" t="s">
        <v>438</v>
      </c>
      <c r="C45" s="35">
        <f>VLOOKUP(A45,'Previous ROFSW'!$C$2:$BP$64,64,FALSE)</f>
        <v>15.416861800786499</v>
      </c>
      <c r="D45" s="31">
        <f>VLOOKUP(A45,'NaFRA2 ROFSW'!C45:BP107,62,FALSE)+F45</f>
        <v>11.415218575740731</v>
      </c>
      <c r="E45" s="12">
        <f>VLOOKUP(A45,'Previous ROFSW'!$C$2:$BP$64,62,FALSE)</f>
        <v>6.0131393203195396</v>
      </c>
      <c r="F45" s="12">
        <f>VLOOKUP(A45,'NaFRA2 ROFSW'!C45:BP107,64,FALSE)+H45</f>
        <v>6.1239153557204702</v>
      </c>
      <c r="G45" s="17">
        <f>VLOOKUP(A45,'Previous ROFSW'!$C$2:$BP$64,66,FALSE)</f>
        <v>2.2008806443804598</v>
      </c>
      <c r="H45" s="18">
        <f>VLOOKUP(A45,'NaFRA2 ROFSW'!C45:BP107,66,FALSE)</f>
        <v>4.9677492951838698</v>
      </c>
      <c r="I45" s="62" t="s">
        <v>675</v>
      </c>
      <c r="J45" s="61"/>
      <c r="K45" s="61"/>
      <c r="O45" s="61"/>
    </row>
    <row r="46" spans="1:15" ht="32" x14ac:dyDescent="0.2">
      <c r="A46" s="52" t="s">
        <v>439</v>
      </c>
      <c r="B46" s="11" t="s">
        <v>440</v>
      </c>
      <c r="C46" s="35">
        <f>VLOOKUP(A46,'Previous ROFSW'!$C$2:$BP$64,64,FALSE)</f>
        <v>0.670121462663685</v>
      </c>
      <c r="D46" s="31">
        <f>VLOOKUP(A46,'NaFRA2 ROFSW'!C46:BP108,62,FALSE)+F46</f>
        <v>12.838687897883469</v>
      </c>
      <c r="E46" s="12">
        <f>VLOOKUP(A46,'Previous ROFSW'!$C$2:$BP$64,62,FALSE)</f>
        <v>2.3430478942520299E-2</v>
      </c>
      <c r="F46" s="12">
        <f>VLOOKUP(A46,'NaFRA2 ROFSW'!C46:BP108,64,FALSE)+H46</f>
        <v>9.7839048877551686</v>
      </c>
      <c r="G46" s="17">
        <f>VLOOKUP(A46,'Previous ROFSW'!$C$2:$BP$64,66,FALSE)</f>
        <v>6.8612200373008794E-5</v>
      </c>
      <c r="H46" s="18">
        <f>VLOOKUP(A46,'NaFRA2 ROFSW'!C46:BP108,66,FALSE)</f>
        <v>1.0665675473671701</v>
      </c>
      <c r="I46" s="62" t="s">
        <v>682</v>
      </c>
      <c r="J46" s="61"/>
      <c r="K46" s="61"/>
      <c r="O46" s="61"/>
    </row>
    <row r="47" spans="1:15" ht="16" x14ac:dyDescent="0.2">
      <c r="A47" s="52" t="s">
        <v>441</v>
      </c>
      <c r="B47" s="11" t="s">
        <v>442</v>
      </c>
      <c r="C47" s="35">
        <f>VLOOKUP(A47,'Previous ROFSW'!$C$2:$BP$64,64,FALSE)</f>
        <v>10.4398499711435</v>
      </c>
      <c r="D47" s="31">
        <f>VLOOKUP(A47,'NaFRA2 ROFSW'!C47:BP109,62,FALSE)+F47</f>
        <v>12.709476595417531</v>
      </c>
      <c r="E47" s="12">
        <f>VLOOKUP(A47,'Previous ROFSW'!$C$2:$BP$64,62,FALSE)</f>
        <v>0.55530618049337399</v>
      </c>
      <c r="F47" s="12">
        <f>VLOOKUP(A47,'NaFRA2 ROFSW'!C47:BP109,64,FALSE)+H47</f>
        <v>2.3437928910401302</v>
      </c>
      <c r="G47" s="17">
        <f>VLOOKUP(A47,'Previous ROFSW'!$C$2:$BP$64,66,FALSE)</f>
        <v>1.00787401254039E-2</v>
      </c>
      <c r="H47" s="18">
        <f>VLOOKUP(A47,'NaFRA2 ROFSW'!C47:BP109,66,FALSE)</f>
        <v>1.2674175786942099</v>
      </c>
      <c r="I47" s="62" t="s">
        <v>675</v>
      </c>
      <c r="J47" s="61"/>
      <c r="K47" s="61"/>
      <c r="O47" s="61"/>
    </row>
    <row r="48" spans="1:15" ht="32" x14ac:dyDescent="0.2">
      <c r="A48" s="52" t="s">
        <v>443</v>
      </c>
      <c r="B48" s="11" t="s">
        <v>444</v>
      </c>
      <c r="C48" s="35">
        <f>VLOOKUP(A48,'Previous ROFSW'!$C$2:$BP$64,64,FALSE)</f>
        <v>5.07826248263091</v>
      </c>
      <c r="D48" s="31">
        <f>VLOOKUP(A48,'NaFRA2 ROFSW'!C48:BP110,62,FALSE)+F48</f>
        <v>43.707848273797445</v>
      </c>
      <c r="E48" s="12">
        <f>VLOOKUP(A48,'Previous ROFSW'!$C$2:$BP$64,62,FALSE)</f>
        <v>1.1620018370132901</v>
      </c>
      <c r="F48" s="12">
        <f>VLOOKUP(A48,'NaFRA2 ROFSW'!C48:BP110,64,FALSE)+H48</f>
        <v>0.48202086031885</v>
      </c>
      <c r="G48" s="17">
        <f>VLOOKUP(A48,'Previous ROFSW'!$C$2:$BP$64,66,FALSE)</f>
        <v>0.21491394868392999</v>
      </c>
      <c r="H48" s="18">
        <f>VLOOKUP(A48,'NaFRA2 ROFSW'!C48:BP110,66,FALSE)</f>
        <v>0</v>
      </c>
      <c r="I48" s="64" t="s">
        <v>681</v>
      </c>
      <c r="J48" s="61"/>
      <c r="K48" s="61"/>
      <c r="O48" s="61"/>
    </row>
    <row r="49" spans="1:15" ht="16" x14ac:dyDescent="0.2">
      <c r="A49" s="52" t="s">
        <v>363</v>
      </c>
      <c r="B49" s="11" t="s">
        <v>368</v>
      </c>
      <c r="C49" s="35">
        <f>VLOOKUP(A49,'Previous ROFSW'!$C$2:$BP$64,64,FALSE)</f>
        <v>34.936730727440299</v>
      </c>
      <c r="D49" s="31">
        <f>VLOOKUP(A49,'NaFRA2 ROFSW'!C49:BP111,62,FALSE)+F49</f>
        <v>26.29349432544732</v>
      </c>
      <c r="E49" s="12">
        <f>VLOOKUP(A49,'Previous ROFSW'!$C$2:$BP$64,62,FALSE)</f>
        <v>2.9805888666864799</v>
      </c>
      <c r="F49" s="12">
        <f>VLOOKUP(A49,'NaFRA2 ROFSW'!C49:BP111,64,FALSE)+H49</f>
        <v>6.1334487323273201</v>
      </c>
      <c r="G49" s="17">
        <f>VLOOKUP(A49,'Previous ROFSW'!$C$2:$BP$64,66,FALSE)</f>
        <v>0.33683114225740601</v>
      </c>
      <c r="H49" s="18">
        <f>VLOOKUP(A49,'NaFRA2 ROFSW'!C49:BP111,66,FALSE)</f>
        <v>2.90332420403257</v>
      </c>
      <c r="I49" s="62" t="s">
        <v>675</v>
      </c>
      <c r="J49" s="61"/>
      <c r="K49" s="61"/>
      <c r="O49" s="61"/>
    </row>
    <row r="50" spans="1:15" ht="32" x14ac:dyDescent="0.2">
      <c r="A50" s="52" t="s">
        <v>445</v>
      </c>
      <c r="B50" s="11" t="s">
        <v>446</v>
      </c>
      <c r="C50" s="35">
        <f>VLOOKUP(A50,'Previous ROFSW'!$C$2:$BP$64,64,FALSE)</f>
        <v>2.73173690782416</v>
      </c>
      <c r="D50" s="31">
        <f>VLOOKUP(A50,'NaFRA2 ROFSW'!C50:BP112,62,FALSE)+F50</f>
        <v>8.7004404644634192</v>
      </c>
      <c r="E50" s="12">
        <f>VLOOKUP(A50,'Previous ROFSW'!$C$2:$BP$64,62,FALSE)</f>
        <v>0.48991404251721099</v>
      </c>
      <c r="F50" s="12">
        <f>VLOOKUP(A50,'NaFRA2 ROFSW'!C50:BP112,64,FALSE)+H50</f>
        <v>3.87613661142327</v>
      </c>
      <c r="G50" s="17">
        <f>VLOOKUP(A50,'Previous ROFSW'!$C$2:$BP$64,66,FALSE)</f>
        <v>0</v>
      </c>
      <c r="H50" s="18">
        <f>VLOOKUP(A50,'NaFRA2 ROFSW'!C50:BP112,66,FALSE)</f>
        <v>2.38152661832742</v>
      </c>
      <c r="I50" s="62" t="s">
        <v>680</v>
      </c>
      <c r="J50" s="61"/>
      <c r="K50" s="61"/>
      <c r="O50" s="61"/>
    </row>
    <row r="51" spans="1:15" ht="16" x14ac:dyDescent="0.2">
      <c r="A51" s="52" t="s">
        <v>447</v>
      </c>
      <c r="B51" s="11" t="s">
        <v>448</v>
      </c>
      <c r="C51" s="35">
        <f>VLOOKUP(A51,'Previous ROFSW'!$C$2:$BP$64,64,FALSE)</f>
        <v>4.2136335292658903E-3</v>
      </c>
      <c r="D51" s="31">
        <f>VLOOKUP(A51,'NaFRA2 ROFSW'!C51:BP113,62,FALSE)+F51</f>
        <v>2.4434607659200001E-2</v>
      </c>
      <c r="E51" s="12">
        <f>VLOOKUP(A51,'Previous ROFSW'!$C$2:$BP$64,62,FALSE)</f>
        <v>0</v>
      </c>
      <c r="F51" s="12">
        <f>VLOOKUP(A51,'NaFRA2 ROFSW'!C51:BP113,64,FALSE)+H51</f>
        <v>0</v>
      </c>
      <c r="G51" s="17">
        <f>VLOOKUP(A51,'Previous ROFSW'!$C$2:$BP$64,66,FALSE)</f>
        <v>0</v>
      </c>
      <c r="H51" s="18">
        <f>VLOOKUP(A51,'NaFRA2 ROFSW'!C51:BP113,66,FALSE)</f>
        <v>0</v>
      </c>
      <c r="I51" s="62" t="s">
        <v>675</v>
      </c>
      <c r="J51" s="61"/>
      <c r="K51" s="61"/>
      <c r="O51" s="61"/>
    </row>
    <row r="52" spans="1:15" ht="16" x14ac:dyDescent="0.2">
      <c r="A52" s="52" t="s">
        <v>449</v>
      </c>
      <c r="B52" s="11" t="s">
        <v>450</v>
      </c>
      <c r="C52" s="35">
        <f>VLOOKUP(A52,'Previous ROFSW'!$C$2:$BP$64,64,FALSE)</f>
        <v>0.285400149586785</v>
      </c>
      <c r="D52" s="31">
        <f>VLOOKUP(A52,'NaFRA2 ROFSW'!C52:BP114,62,FALSE)+F52</f>
        <v>0.285400149586785</v>
      </c>
      <c r="E52" s="12">
        <f>VLOOKUP(A52,'Previous ROFSW'!$C$2:$BP$64,62,FALSE)</f>
        <v>0.11353353606636001</v>
      </c>
      <c r="F52" s="12">
        <f>VLOOKUP(A52,'NaFRA2 ROFSW'!C52:BP114,64,FALSE)+H52</f>
        <v>0.217558977229381</v>
      </c>
      <c r="G52" s="17">
        <f>VLOOKUP(A52,'Previous ROFSW'!$C$2:$BP$64,66,FALSE)</f>
        <v>0</v>
      </c>
      <c r="H52" s="18">
        <f>VLOOKUP(A52,'NaFRA2 ROFSW'!C52:BP114,66,FALSE)</f>
        <v>3.9690863383910003E-3</v>
      </c>
      <c r="I52" s="62" t="s">
        <v>675</v>
      </c>
      <c r="J52" s="61"/>
      <c r="K52" s="61"/>
      <c r="O52" s="61"/>
    </row>
    <row r="53" spans="1:15" ht="32" x14ac:dyDescent="0.2">
      <c r="A53" s="52" t="s">
        <v>364</v>
      </c>
      <c r="B53" s="11" t="s">
        <v>451</v>
      </c>
      <c r="C53" s="35">
        <f>VLOOKUP(A53,'Previous ROFSW'!$C$2:$BP$64,64,FALSE)</f>
        <v>29.893812867212802</v>
      </c>
      <c r="D53" s="31">
        <f>VLOOKUP(A53,'NaFRA2 ROFSW'!C53:BP115,62,FALSE)+F53</f>
        <v>67.249139192047963</v>
      </c>
      <c r="E53" s="12">
        <f>VLOOKUP(A53,'Previous ROFSW'!$C$2:$BP$64,62,FALSE)</f>
        <v>6.4908294594679603</v>
      </c>
      <c r="F53" s="12">
        <f>VLOOKUP(A53,'NaFRA2 ROFSW'!C53:BP115,64,FALSE)+H53</f>
        <v>9.4615258670858609</v>
      </c>
      <c r="G53" s="17">
        <f>VLOOKUP(A53,'Previous ROFSW'!$C$2:$BP$64,66,FALSE)</f>
        <v>0</v>
      </c>
      <c r="H53" s="18">
        <f>VLOOKUP(A53,'NaFRA2 ROFSW'!C53:BP115,66,FALSE)</f>
        <v>4.4937519532287196</v>
      </c>
      <c r="I53" s="62" t="s">
        <v>679</v>
      </c>
      <c r="J53" s="61"/>
      <c r="K53" s="61"/>
      <c r="O53" s="61"/>
    </row>
    <row r="54" spans="1:15" ht="32" x14ac:dyDescent="0.2">
      <c r="A54" s="52" t="s">
        <v>452</v>
      </c>
      <c r="B54" s="11" t="s">
        <v>453</v>
      </c>
      <c r="C54" s="35">
        <f>VLOOKUP(A54,'Previous ROFSW'!$C$2:$BP$64,64,FALSE)</f>
        <v>8.5891768708266998</v>
      </c>
      <c r="D54" s="31">
        <f>VLOOKUP(A54,'NaFRA2 ROFSW'!C54:BP116,62,FALSE)+F54</f>
        <v>17.50229644523116</v>
      </c>
      <c r="E54" s="12">
        <f>VLOOKUP(A54,'Previous ROFSW'!$C$2:$BP$64,62,FALSE)</f>
        <v>3.72326925856505</v>
      </c>
      <c r="F54" s="12">
        <f>VLOOKUP(A54,'NaFRA2 ROFSW'!C54:BP116,64,FALSE)+H54</f>
        <v>7.2586104102211593</v>
      </c>
      <c r="G54" s="17">
        <f>VLOOKUP(A54,'Previous ROFSW'!$C$2:$BP$64,66,FALSE)</f>
        <v>0</v>
      </c>
      <c r="H54" s="18">
        <f>VLOOKUP(A54,'NaFRA2 ROFSW'!C54:BP116,66,FALSE)</f>
        <v>2.73626713120025</v>
      </c>
      <c r="I54" s="62" t="s">
        <v>678</v>
      </c>
      <c r="J54" s="61"/>
      <c r="K54" s="61"/>
      <c r="O54" s="61"/>
    </row>
    <row r="55" spans="1:15" ht="16" x14ac:dyDescent="0.2">
      <c r="A55" s="52" t="s">
        <v>454</v>
      </c>
      <c r="B55" s="11" t="s">
        <v>455</v>
      </c>
      <c r="C55" s="35">
        <f>VLOOKUP(A55,'Previous ROFSW'!$C$2:$BP$64,64,FALSE)</f>
        <v>1.28261807027203</v>
      </c>
      <c r="D55" s="31">
        <f>VLOOKUP(A55,'NaFRA2 ROFSW'!C55:BP117,62,FALSE)+F55</f>
        <v>2.3431008031208189</v>
      </c>
      <c r="E55" s="12">
        <f>VLOOKUP(A55,'Previous ROFSW'!$C$2:$BP$64,62,FALSE)</f>
        <v>0</v>
      </c>
      <c r="F55" s="12">
        <f>VLOOKUP(A55,'NaFRA2 ROFSW'!C55:BP117,64,FALSE)+H55</f>
        <v>0.92414231588659901</v>
      </c>
      <c r="G55" s="17">
        <f>VLOOKUP(A55,'Previous ROFSW'!$C$2:$BP$64,66,FALSE)</f>
        <v>0</v>
      </c>
      <c r="H55" s="18">
        <f>VLOOKUP(A55,'NaFRA2 ROFSW'!C55:BP117,66,FALSE)</f>
        <v>0</v>
      </c>
      <c r="I55" s="62" t="s">
        <v>675</v>
      </c>
      <c r="J55" s="61"/>
      <c r="K55" s="61"/>
      <c r="O55" s="61"/>
    </row>
    <row r="56" spans="1:15" ht="32" x14ac:dyDescent="0.2">
      <c r="A56" s="52" t="s">
        <v>365</v>
      </c>
      <c r="B56" s="11" t="s">
        <v>377</v>
      </c>
      <c r="C56" s="35">
        <f>VLOOKUP(A56,'Previous ROFSW'!$C$2:$BP$64,64,FALSE)</f>
        <v>28.461881503907399</v>
      </c>
      <c r="D56" s="31">
        <f>VLOOKUP(A56,'NaFRA2 ROFSW'!C56:BP118,62,FALSE)+F56</f>
        <v>59.947942595060198</v>
      </c>
      <c r="E56" s="12">
        <f>VLOOKUP(A56,'Previous ROFSW'!$C$2:$BP$64,62,FALSE)</f>
        <v>9.7223677711082708</v>
      </c>
      <c r="F56" s="12">
        <f>VLOOKUP(A56,'NaFRA2 ROFSW'!C56:BP118,64,FALSE)+H56</f>
        <v>26.296975718574998</v>
      </c>
      <c r="G56" s="17">
        <f>VLOOKUP(A56,'Previous ROFSW'!$C$2:$BP$64,66,FALSE)</f>
        <v>5.13162173476998</v>
      </c>
      <c r="H56" s="18">
        <f>VLOOKUP(A56,'NaFRA2 ROFSW'!C56:BP118,66,FALSE)</f>
        <v>14.1078132220533</v>
      </c>
      <c r="I56" s="64" t="s">
        <v>677</v>
      </c>
      <c r="J56" s="61"/>
      <c r="K56" s="61"/>
      <c r="O56" s="61"/>
    </row>
    <row r="57" spans="1:15" ht="16" x14ac:dyDescent="0.2">
      <c r="A57" s="52" t="s">
        <v>456</v>
      </c>
      <c r="B57" s="11" t="s">
        <v>457</v>
      </c>
      <c r="C57" s="35">
        <f>VLOOKUP(A57,'Previous ROFSW'!$C$2:$BP$64,64,FALSE)</f>
        <v>8.0679417353731603E-3</v>
      </c>
      <c r="D57" s="31">
        <f>VLOOKUP(A57,'NaFRA2 ROFSW'!C57:BP119,62,FALSE)+F57</f>
        <v>0.13046722233956401</v>
      </c>
      <c r="E57" s="12">
        <f>VLOOKUP(A57,'Previous ROFSW'!$C$2:$BP$64,62,FALSE)</f>
        <v>0</v>
      </c>
      <c r="F57" s="12">
        <f>VLOOKUP(A57,'NaFRA2 ROFSW'!C57:BP119,64,FALSE)+H57</f>
        <v>8.0679417353730007E-3</v>
      </c>
      <c r="G57" s="17">
        <f>VLOOKUP(A57,'Previous ROFSW'!$C$2:$BP$64,66,FALSE)</f>
        <v>0</v>
      </c>
      <c r="H57" s="18">
        <f>VLOOKUP(A57,'NaFRA2 ROFSW'!C57:BP119,66,FALSE)</f>
        <v>0</v>
      </c>
      <c r="I57" s="62" t="s">
        <v>675</v>
      </c>
      <c r="J57" s="61"/>
      <c r="K57" s="61"/>
      <c r="O57" s="61"/>
    </row>
    <row r="58" spans="1:15" ht="16" x14ac:dyDescent="0.2">
      <c r="A58" s="52" t="s">
        <v>458</v>
      </c>
      <c r="B58" s="11" t="s">
        <v>459</v>
      </c>
      <c r="C58" s="35">
        <f>VLOOKUP(A58,'Previous ROFSW'!$C$2:$BP$64,64,FALSE)</f>
        <v>3.0744936080556302</v>
      </c>
      <c r="D58" s="31">
        <f>VLOOKUP(A58,'NaFRA2 ROFSW'!C58:BP120,62,FALSE)+F58</f>
        <v>3.9088776963931999</v>
      </c>
      <c r="E58" s="12">
        <f>VLOOKUP(A58,'Previous ROFSW'!$C$2:$BP$64,62,FALSE)</f>
        <v>0</v>
      </c>
      <c r="F58" s="12">
        <f>VLOOKUP(A58,'NaFRA2 ROFSW'!C58:BP120,64,FALSE)+H58</f>
        <v>2.5439373300788399</v>
      </c>
      <c r="G58" s="17">
        <f>VLOOKUP(A58,'Previous ROFSW'!$C$2:$BP$64,66,FALSE)</f>
        <v>0</v>
      </c>
      <c r="H58" s="18">
        <f>VLOOKUP(A58,'NaFRA2 ROFSW'!C58:BP120,66,FALSE)</f>
        <v>0</v>
      </c>
      <c r="I58" s="62" t="s">
        <v>675</v>
      </c>
      <c r="J58" s="61"/>
      <c r="K58" s="61"/>
      <c r="O58" s="61"/>
    </row>
    <row r="59" spans="1:15" ht="16" x14ac:dyDescent="0.2">
      <c r="A59" s="52" t="s">
        <v>460</v>
      </c>
      <c r="B59" s="11" t="s">
        <v>461</v>
      </c>
      <c r="C59" s="35">
        <f>VLOOKUP(A59,'Previous ROFSW'!$C$2:$BP$64,64,FALSE)</f>
        <v>10.520973726905</v>
      </c>
      <c r="D59" s="31">
        <f>VLOOKUP(A59,'NaFRA2 ROFSW'!C59:BP121,62,FALSE)+F59</f>
        <v>6.7529549470023804</v>
      </c>
      <c r="E59" s="12">
        <f>VLOOKUP(A59,'Previous ROFSW'!$C$2:$BP$64,62,FALSE)</f>
        <v>3.56227616316656</v>
      </c>
      <c r="F59" s="12">
        <f>VLOOKUP(A59,'NaFRA2 ROFSW'!C59:BP121,64,FALSE)+H59</f>
        <v>5.7219467121750203</v>
      </c>
      <c r="G59" s="17">
        <f>VLOOKUP(A59,'Previous ROFSW'!$C$2:$BP$64,66,FALSE)</f>
        <v>1.80765612642433</v>
      </c>
      <c r="H59" s="18">
        <f>VLOOKUP(A59,'NaFRA2 ROFSW'!C59:BP121,66,FALSE)</f>
        <v>4.3858503609052804</v>
      </c>
      <c r="I59" s="62" t="s">
        <v>675</v>
      </c>
      <c r="J59" s="61"/>
      <c r="K59" s="61"/>
      <c r="O59" s="61"/>
    </row>
    <row r="60" spans="1:15" ht="16" x14ac:dyDescent="0.2">
      <c r="A60" s="52" t="s">
        <v>462</v>
      </c>
      <c r="B60" s="11" t="s">
        <v>463</v>
      </c>
      <c r="C60" s="35">
        <f>VLOOKUP(A60,'Previous ROFSW'!$C$2:$BP$64,64,FALSE)</f>
        <v>11.626531993697</v>
      </c>
      <c r="D60" s="31">
        <f>VLOOKUP(A60,'NaFRA2 ROFSW'!C60:BP122,62,FALSE)+F60</f>
        <v>15.709527455687859</v>
      </c>
      <c r="E60" s="12">
        <f>VLOOKUP(A60,'Previous ROFSW'!$C$2:$BP$64,62,FALSE)</f>
        <v>3.5246775626137099</v>
      </c>
      <c r="F60" s="12">
        <f>VLOOKUP(A60,'NaFRA2 ROFSW'!C60:BP122,64,FALSE)+H60</f>
        <v>6.4663294747819293</v>
      </c>
      <c r="G60" s="17">
        <f>VLOOKUP(A60,'Previous ROFSW'!$C$2:$BP$64,66,FALSE)</f>
        <v>1.6182840680750801</v>
      </c>
      <c r="H60" s="18">
        <f>VLOOKUP(A60,'NaFRA2 ROFSW'!C60:BP122,66,FALSE)</f>
        <v>3.6326757604910398</v>
      </c>
      <c r="I60" s="62" t="s">
        <v>675</v>
      </c>
      <c r="J60" s="61"/>
      <c r="K60" s="61"/>
      <c r="O60" s="61"/>
    </row>
    <row r="61" spans="1:15" ht="16" x14ac:dyDescent="0.2">
      <c r="A61" s="52" t="s">
        <v>464</v>
      </c>
      <c r="B61" s="11" t="s">
        <v>465</v>
      </c>
      <c r="C61" s="35">
        <f>VLOOKUP(A61,'Previous ROFSW'!$C$2:$BP$64,64,FALSE)</f>
        <v>1.6025316332371899</v>
      </c>
      <c r="D61" s="31">
        <f>VLOOKUP(A61,'NaFRA2 ROFSW'!C61:BP123,62,FALSE)+F61</f>
        <v>6.2186692060684061</v>
      </c>
      <c r="E61" s="12">
        <f>VLOOKUP(A61,'Previous ROFSW'!$C$2:$BP$64,62,FALSE)</f>
        <v>0</v>
      </c>
      <c r="F61" s="12">
        <f>VLOOKUP(A61,'NaFRA2 ROFSW'!C61:BP123,64,FALSE)+H61</f>
        <v>6.5885695936185998E-2</v>
      </c>
      <c r="G61" s="17">
        <f>VLOOKUP(A61,'Previous ROFSW'!$C$2:$BP$64,66,FALSE)</f>
        <v>0</v>
      </c>
      <c r="H61" s="18">
        <f>VLOOKUP(A61,'NaFRA2 ROFSW'!C61:BP123,66,FALSE)</f>
        <v>4.3952406717865003E-2</v>
      </c>
      <c r="I61" s="62" t="s">
        <v>675</v>
      </c>
      <c r="J61" s="61"/>
      <c r="K61" s="61"/>
      <c r="O61" s="61"/>
    </row>
    <row r="62" spans="1:15" ht="32" x14ac:dyDescent="0.2">
      <c r="A62" s="52" t="s">
        <v>466</v>
      </c>
      <c r="B62" s="11" t="s">
        <v>467</v>
      </c>
      <c r="C62" s="35">
        <f>VLOOKUP(A62,'Previous ROFSW'!$C$2:$BP$64,64,FALSE)</f>
        <v>35.109028610966803</v>
      </c>
      <c r="D62" s="31">
        <f>VLOOKUP(A62,'NaFRA2 ROFSW'!C62:BP124,62,FALSE)+F62</f>
        <v>48.421276129954279</v>
      </c>
      <c r="E62" s="12">
        <f>VLOOKUP(A62,'Previous ROFSW'!$C$2:$BP$64,62,FALSE)</f>
        <v>9.2799043600902404</v>
      </c>
      <c r="F62" s="12">
        <f>VLOOKUP(A62,'NaFRA2 ROFSW'!C62:BP124,64,FALSE)+H62</f>
        <v>27.167102374057382</v>
      </c>
      <c r="G62" s="17">
        <f>VLOOKUP(A62,'Previous ROFSW'!$C$2:$BP$64,66,FALSE)</f>
        <v>0.122438738619937</v>
      </c>
      <c r="H62" s="18">
        <f>VLOOKUP(A62,'NaFRA2 ROFSW'!C62:BP124,66,FALSE)</f>
        <v>20.248260057925702</v>
      </c>
      <c r="I62" s="62" t="s">
        <v>676</v>
      </c>
      <c r="J62" s="61"/>
      <c r="K62" s="61"/>
      <c r="O62" s="61"/>
    </row>
    <row r="63" spans="1:15" ht="16" x14ac:dyDescent="0.2">
      <c r="A63" s="52" t="s">
        <v>468</v>
      </c>
      <c r="B63" s="11" t="s">
        <v>469</v>
      </c>
      <c r="C63" s="35">
        <f>VLOOKUP(A63,'Previous ROFSW'!$C$2:$BP$64,64,FALSE)</f>
        <v>0.52329629883705397</v>
      </c>
      <c r="D63" s="31">
        <f>VLOOKUP(A63,'NaFRA2 ROFSW'!C63:BP125,62,FALSE)+F63</f>
        <v>0.23258198044412801</v>
      </c>
      <c r="E63" s="12">
        <f>VLOOKUP(A63,'Previous ROFSW'!$C$2:$BP$64,62,FALSE)</f>
        <v>0</v>
      </c>
      <c r="F63" s="12">
        <f>VLOOKUP(A63,'NaFRA2 ROFSW'!C63:BP125,64,FALSE)+H63</f>
        <v>5.7432344050981E-2</v>
      </c>
      <c r="G63" s="17">
        <f>VLOOKUP(A63,'Previous ROFSW'!$C$2:$BP$64,66,FALSE)</f>
        <v>0</v>
      </c>
      <c r="H63" s="18">
        <f>VLOOKUP(A63,'NaFRA2 ROFSW'!C63:BP125,66,FALSE)</f>
        <v>1.5249710568809E-2</v>
      </c>
      <c r="I63" s="62" t="s">
        <v>675</v>
      </c>
      <c r="J63" s="61"/>
      <c r="K63" s="61"/>
      <c r="O63" s="61"/>
    </row>
    <row r="64" spans="1:15" ht="17" thickBot="1" x14ac:dyDescent="0.25">
      <c r="A64" s="53" t="s">
        <v>470</v>
      </c>
      <c r="B64" s="14" t="s">
        <v>471</v>
      </c>
      <c r="C64" s="36">
        <f>VLOOKUP(A64,'Previous ROFSW'!$C$2:$BP$64,64,FALSE)</f>
        <v>5.4067199077398103</v>
      </c>
      <c r="D64" s="37">
        <f>VLOOKUP(A64,'NaFRA2 ROFSW'!C64:BP126,62,FALSE)+F64</f>
        <v>2.1971315346816631</v>
      </c>
      <c r="E64" s="15">
        <f>VLOOKUP(A64,'Previous ROFSW'!$C$2:$BP$64,62,FALSE)</f>
        <v>1.13467003596962</v>
      </c>
      <c r="F64" s="15">
        <f>VLOOKUP(A64,'NaFRA2 ROFSW'!C64:BP126,64,FALSE)+H64</f>
        <v>0.13459775654363301</v>
      </c>
      <c r="G64" s="38">
        <f>VLOOKUP(A64,'Previous ROFSW'!$C$2:$BP$64,66,FALSE)</f>
        <v>0</v>
      </c>
      <c r="H64" s="19">
        <f>VLOOKUP(A64,'NaFRA2 ROFSW'!C64:BP126,66,FALSE)</f>
        <v>0</v>
      </c>
      <c r="I64" s="65" t="s">
        <v>675</v>
      </c>
      <c r="J64" s="61"/>
      <c r="K64" s="61"/>
      <c r="O64" s="61"/>
    </row>
  </sheetData>
  <conditionalFormatting sqref="D2:D64 F2:F64 H2:H64">
    <cfRule type="expression" dxfId="4" priority="1">
      <formula>D2&gt;C2+5</formula>
    </cfRule>
    <cfRule type="expression" dxfId="3" priority="2">
      <formula>D2&gt;C2+1</formula>
    </cfRule>
    <cfRule type="expression" dxfId="2" priority="3">
      <formula>D2&lt;C2-5</formula>
    </cfRule>
    <cfRule type="expression" dxfId="1" priority="4">
      <formula>D2&lt;C2-1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3DD0-0864-4FA1-BA40-BDD452B6E33A}">
  <sheetPr codeName="Sheet5"/>
  <dimension ref="A1:BN170"/>
  <sheetViews>
    <sheetView workbookViewId="0">
      <selection activeCell="BP62" activeCellId="2" sqref="BL62 BN62 BP62"/>
    </sheetView>
  </sheetViews>
  <sheetFormatPr baseColWidth="10" defaultColWidth="8.83203125" defaultRowHeight="15" x14ac:dyDescent="0.2"/>
  <sheetData>
    <row r="1" spans="1:66" ht="48" x14ac:dyDescent="0.2">
      <c r="A1" s="2" t="s">
        <v>472</v>
      </c>
      <c r="B1" s="2" t="s">
        <v>473</v>
      </c>
      <c r="C1" s="2" t="s">
        <v>474</v>
      </c>
      <c r="D1" s="2" t="s">
        <v>475</v>
      </c>
      <c r="E1" s="2" t="s">
        <v>476</v>
      </c>
      <c r="F1" s="2" t="s">
        <v>477</v>
      </c>
      <c r="G1" s="2" t="s">
        <v>478</v>
      </c>
      <c r="H1" s="2" t="s">
        <v>479</v>
      </c>
      <c r="I1" s="2" t="s">
        <v>480</v>
      </c>
      <c r="J1" s="2" t="s">
        <v>481</v>
      </c>
      <c r="K1" s="2" t="s">
        <v>482</v>
      </c>
      <c r="L1" s="2" t="s">
        <v>483</v>
      </c>
      <c r="M1" s="2" t="s">
        <v>484</v>
      </c>
      <c r="N1" s="2" t="s">
        <v>485</v>
      </c>
      <c r="O1" s="2" t="s">
        <v>486</v>
      </c>
      <c r="P1" s="2" t="s">
        <v>487</v>
      </c>
      <c r="Q1" s="2" t="s">
        <v>488</v>
      </c>
      <c r="R1" s="2" t="s">
        <v>489</v>
      </c>
      <c r="S1" s="2" t="s">
        <v>490</v>
      </c>
      <c r="T1" s="2" t="s">
        <v>491</v>
      </c>
      <c r="U1" s="2" t="s">
        <v>492</v>
      </c>
      <c r="V1" s="2" t="s">
        <v>493</v>
      </c>
      <c r="W1" s="2" t="s">
        <v>494</v>
      </c>
      <c r="X1" s="2" t="s">
        <v>495</v>
      </c>
      <c r="Y1" s="2" t="s">
        <v>496</v>
      </c>
      <c r="Z1" s="2" t="s">
        <v>497</v>
      </c>
      <c r="AA1" s="2" t="s">
        <v>498</v>
      </c>
      <c r="AB1" s="2" t="s">
        <v>499</v>
      </c>
      <c r="AC1" s="2" t="s">
        <v>302</v>
      </c>
      <c r="AD1" s="2" t="s">
        <v>500</v>
      </c>
      <c r="AE1" s="2" t="s">
        <v>501</v>
      </c>
      <c r="AF1" s="2" t="s">
        <v>502</v>
      </c>
      <c r="AG1" s="2" t="s">
        <v>303</v>
      </c>
      <c r="AH1" s="2" t="s">
        <v>304</v>
      </c>
      <c r="AI1" s="2" t="s">
        <v>503</v>
      </c>
      <c r="AJ1" s="2" t="s">
        <v>504</v>
      </c>
      <c r="AK1" s="2" t="s">
        <v>298</v>
      </c>
      <c r="AL1" s="2" t="s">
        <v>505</v>
      </c>
      <c r="AM1" s="2" t="s">
        <v>506</v>
      </c>
      <c r="AN1" s="2" t="s">
        <v>507</v>
      </c>
      <c r="AO1" s="2" t="s">
        <v>508</v>
      </c>
      <c r="AP1" s="2" t="s">
        <v>509</v>
      </c>
      <c r="AQ1" s="2" t="s">
        <v>510</v>
      </c>
      <c r="AR1" s="2" t="s">
        <v>511</v>
      </c>
      <c r="AS1" s="2" t="s">
        <v>512</v>
      </c>
      <c r="AT1" s="2" t="s">
        <v>513</v>
      </c>
      <c r="AU1" s="2" t="s">
        <v>514</v>
      </c>
      <c r="AV1" s="2" t="s">
        <v>515</v>
      </c>
      <c r="AW1" s="2" t="s">
        <v>516</v>
      </c>
      <c r="AX1" s="2" t="s">
        <v>517</v>
      </c>
      <c r="AY1" s="2" t="s">
        <v>518</v>
      </c>
      <c r="AZ1" s="2" t="s">
        <v>519</v>
      </c>
      <c r="BA1" s="2" t="s">
        <v>520</v>
      </c>
      <c r="BB1" s="2" t="s">
        <v>521</v>
      </c>
      <c r="BC1" s="2" t="s">
        <v>522</v>
      </c>
      <c r="BD1" s="2" t="s">
        <v>523</v>
      </c>
      <c r="BE1" s="2" t="s">
        <v>524</v>
      </c>
      <c r="BF1" s="2" t="s">
        <v>525</v>
      </c>
      <c r="BG1" s="2" t="s">
        <v>526</v>
      </c>
      <c r="BH1" s="2" t="s">
        <v>527</v>
      </c>
      <c r="BI1" s="2" t="s">
        <v>342</v>
      </c>
      <c r="BJ1" s="2" t="s">
        <v>528</v>
      </c>
      <c r="BK1" s="2" t="s">
        <v>660</v>
      </c>
      <c r="BL1" s="2" t="s">
        <v>661</v>
      </c>
      <c r="BM1" s="2" t="s">
        <v>662</v>
      </c>
      <c r="BN1" s="2" t="s">
        <v>663</v>
      </c>
    </row>
    <row r="2" spans="1:66" ht="409.6" x14ac:dyDescent="0.2">
      <c r="A2" s="2">
        <v>0</v>
      </c>
      <c r="B2" s="2">
        <v>187</v>
      </c>
      <c r="C2" s="2">
        <v>27350</v>
      </c>
      <c r="D2" s="2" t="s">
        <v>378</v>
      </c>
      <c r="E2" s="2" t="s">
        <v>533</v>
      </c>
      <c r="F2" s="2" t="s">
        <v>534</v>
      </c>
      <c r="G2" s="2" t="s">
        <v>535</v>
      </c>
      <c r="H2" s="2" t="s">
        <v>536</v>
      </c>
      <c r="I2" s="2" t="s">
        <v>511</v>
      </c>
      <c r="J2" s="2" t="s">
        <v>537</v>
      </c>
      <c r="K2" s="2"/>
      <c r="L2" s="2">
        <v>50</v>
      </c>
      <c r="M2" s="2">
        <v>0</v>
      </c>
      <c r="N2" s="2" t="s">
        <v>538</v>
      </c>
      <c r="O2" s="2" t="s">
        <v>539</v>
      </c>
      <c r="P2" s="2" t="s">
        <v>540</v>
      </c>
      <c r="Q2" s="2" t="s">
        <v>541</v>
      </c>
      <c r="R2" s="2">
        <v>2002</v>
      </c>
      <c r="S2" s="2">
        <v>390778</v>
      </c>
      <c r="T2" s="2">
        <v>298439</v>
      </c>
      <c r="U2" s="2">
        <v>0.75146828281</v>
      </c>
      <c r="V2" s="2">
        <v>2022</v>
      </c>
      <c r="W2" s="2">
        <v>-2.13611477208</v>
      </c>
      <c r="X2" s="2">
        <v>52.5833271614</v>
      </c>
      <c r="Y2" s="2">
        <v>0.75146828281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 t="s">
        <v>542</v>
      </c>
      <c r="BJ2" s="2" t="s">
        <v>543</v>
      </c>
      <c r="BK2" s="2">
        <v>0</v>
      </c>
      <c r="BL2" s="2">
        <v>0</v>
      </c>
      <c r="BM2" s="2">
        <v>0</v>
      </c>
      <c r="BN2" s="2">
        <v>0</v>
      </c>
    </row>
    <row r="3" spans="1:66" ht="409.6" x14ac:dyDescent="0.2">
      <c r="A3" s="2">
        <v>0</v>
      </c>
      <c r="B3" s="2">
        <v>320</v>
      </c>
      <c r="C3" s="2">
        <v>36780</v>
      </c>
      <c r="D3" s="2" t="s">
        <v>379</v>
      </c>
      <c r="E3" s="2" t="s">
        <v>533</v>
      </c>
      <c r="F3" s="2" t="s">
        <v>534</v>
      </c>
      <c r="G3" s="2"/>
      <c r="H3" s="2" t="s">
        <v>544</v>
      </c>
      <c r="I3" s="2" t="s">
        <v>545</v>
      </c>
      <c r="J3" s="2" t="s">
        <v>537</v>
      </c>
      <c r="K3" s="2"/>
      <c r="L3" s="2">
        <v>1070</v>
      </c>
      <c r="M3" s="2">
        <v>0</v>
      </c>
      <c r="N3" s="2" t="s">
        <v>538</v>
      </c>
      <c r="O3" s="2" t="s">
        <v>539</v>
      </c>
      <c r="P3" s="2" t="s">
        <v>540</v>
      </c>
      <c r="Q3" s="2" t="s">
        <v>541</v>
      </c>
      <c r="R3" s="2">
        <v>2014</v>
      </c>
      <c r="S3" s="2">
        <v>391106</v>
      </c>
      <c r="T3" s="2">
        <v>298391</v>
      </c>
      <c r="U3" s="2">
        <v>5.71391081312</v>
      </c>
      <c r="V3" s="2">
        <v>2022</v>
      </c>
      <c r="W3" s="2">
        <v>-2.13127620213</v>
      </c>
      <c r="X3" s="2">
        <v>52.582905141600001</v>
      </c>
      <c r="Y3" s="2">
        <v>4.1965985719700001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 t="s">
        <v>542</v>
      </c>
      <c r="BJ3" s="2" t="s">
        <v>543</v>
      </c>
      <c r="BK3" s="2">
        <v>0</v>
      </c>
      <c r="BL3" s="2">
        <v>0</v>
      </c>
      <c r="BM3" s="2">
        <v>0</v>
      </c>
      <c r="BN3" s="2">
        <v>0</v>
      </c>
    </row>
    <row r="4" spans="1:66" ht="409.6" x14ac:dyDescent="0.2">
      <c r="A4" s="2">
        <v>0</v>
      </c>
      <c r="B4" s="2">
        <v>323</v>
      </c>
      <c r="C4" s="2">
        <v>36810</v>
      </c>
      <c r="D4" s="2" t="s">
        <v>380</v>
      </c>
      <c r="E4" s="2" t="s">
        <v>533</v>
      </c>
      <c r="F4" s="2" t="s">
        <v>534</v>
      </c>
      <c r="G4" s="2"/>
      <c r="H4" s="2" t="s">
        <v>546</v>
      </c>
      <c r="I4" s="2" t="s">
        <v>513</v>
      </c>
      <c r="J4" s="2" t="s">
        <v>537</v>
      </c>
      <c r="K4" s="2"/>
      <c r="L4" s="2">
        <v>43</v>
      </c>
      <c r="M4" s="2">
        <v>0</v>
      </c>
      <c r="N4" s="2" t="s">
        <v>538</v>
      </c>
      <c r="O4" s="2" t="s">
        <v>539</v>
      </c>
      <c r="P4" s="2" t="s">
        <v>540</v>
      </c>
      <c r="Q4" s="2" t="s">
        <v>541</v>
      </c>
      <c r="R4" s="2">
        <v>2014</v>
      </c>
      <c r="S4" s="2">
        <v>391965</v>
      </c>
      <c r="T4" s="2">
        <v>299425</v>
      </c>
      <c r="U4" s="2">
        <v>0.42978871232999999</v>
      </c>
      <c r="V4" s="2">
        <v>2022</v>
      </c>
      <c r="W4" s="2">
        <v>-2.1186144050300002</v>
      </c>
      <c r="X4" s="2">
        <v>52.592210587099999</v>
      </c>
      <c r="Y4" s="2">
        <v>0.42978871232999999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542</v>
      </c>
      <c r="BJ4" s="2" t="s">
        <v>543</v>
      </c>
      <c r="BK4" s="2">
        <v>0</v>
      </c>
      <c r="BL4" s="2">
        <v>0</v>
      </c>
      <c r="BM4" s="2">
        <v>0</v>
      </c>
      <c r="BN4" s="2">
        <v>0</v>
      </c>
    </row>
    <row r="5" spans="1:66" ht="409.6" x14ac:dyDescent="0.2">
      <c r="A5" s="2">
        <v>0</v>
      </c>
      <c r="B5" s="2">
        <v>340</v>
      </c>
      <c r="C5" s="2">
        <v>32650</v>
      </c>
      <c r="D5" s="2" t="s">
        <v>381</v>
      </c>
      <c r="E5" s="2" t="s">
        <v>533</v>
      </c>
      <c r="F5" s="2" t="s">
        <v>534</v>
      </c>
      <c r="G5" s="2" t="s">
        <v>547</v>
      </c>
      <c r="H5" s="2" t="s">
        <v>548</v>
      </c>
      <c r="I5" s="2" t="s">
        <v>511</v>
      </c>
      <c r="J5" s="2" t="s">
        <v>537</v>
      </c>
      <c r="K5" s="2"/>
      <c r="L5" s="2">
        <v>140</v>
      </c>
      <c r="M5" s="2">
        <v>0</v>
      </c>
      <c r="N5" s="2" t="s">
        <v>538</v>
      </c>
      <c r="O5" s="2" t="s">
        <v>539</v>
      </c>
      <c r="P5" s="2" t="s">
        <v>540</v>
      </c>
      <c r="Q5" s="2" t="s">
        <v>541</v>
      </c>
      <c r="R5" s="2">
        <v>2008</v>
      </c>
      <c r="S5" s="2">
        <v>392347</v>
      </c>
      <c r="T5" s="2">
        <v>298708</v>
      </c>
      <c r="U5" s="2">
        <v>1.1984245664099999</v>
      </c>
      <c r="V5" s="2">
        <v>2022</v>
      </c>
      <c r="W5" s="2">
        <v>-2.1130126098500002</v>
      </c>
      <c r="X5" s="2">
        <v>52.585696288100003</v>
      </c>
      <c r="Y5" s="2">
        <v>1.1984245664099999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 t="s">
        <v>542</v>
      </c>
      <c r="BJ5" s="2" t="s">
        <v>543</v>
      </c>
      <c r="BK5" s="2">
        <v>0</v>
      </c>
      <c r="BL5" s="2">
        <v>0</v>
      </c>
      <c r="BM5" s="2">
        <v>0</v>
      </c>
      <c r="BN5" s="2">
        <v>0</v>
      </c>
    </row>
    <row r="6" spans="1:66" ht="409.6" x14ac:dyDescent="0.2">
      <c r="A6" s="2">
        <v>0</v>
      </c>
      <c r="B6" s="2">
        <v>343</v>
      </c>
      <c r="C6" s="2">
        <v>36830</v>
      </c>
      <c r="D6" s="2" t="s">
        <v>382</v>
      </c>
      <c r="E6" s="2" t="s">
        <v>533</v>
      </c>
      <c r="F6" s="2" t="s">
        <v>534</v>
      </c>
      <c r="G6" s="2"/>
      <c r="H6" s="2" t="s">
        <v>549</v>
      </c>
      <c r="I6" s="2" t="s">
        <v>550</v>
      </c>
      <c r="J6" s="2" t="s">
        <v>537</v>
      </c>
      <c r="K6" s="2"/>
      <c r="L6" s="2">
        <v>35</v>
      </c>
      <c r="M6" s="2">
        <v>0</v>
      </c>
      <c r="N6" s="2" t="s">
        <v>538</v>
      </c>
      <c r="O6" s="2" t="s">
        <v>539</v>
      </c>
      <c r="P6" s="2" t="s">
        <v>540</v>
      </c>
      <c r="Q6" s="2" t="s">
        <v>541</v>
      </c>
      <c r="R6" s="2">
        <v>2014</v>
      </c>
      <c r="S6" s="2">
        <v>392144</v>
      </c>
      <c r="T6" s="2">
        <v>298742</v>
      </c>
      <c r="U6" s="2">
        <v>0.73509284431999999</v>
      </c>
      <c r="V6" s="2">
        <v>2022</v>
      </c>
      <c r="W6" s="2">
        <v>-2.1159609081899999</v>
      </c>
      <c r="X6" s="2">
        <v>52.586078230799998</v>
      </c>
      <c r="Y6" s="2">
        <v>0.73509284431999999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 t="s">
        <v>542</v>
      </c>
      <c r="BJ6" s="2" t="s">
        <v>543</v>
      </c>
      <c r="BK6" s="2">
        <v>0</v>
      </c>
      <c r="BL6" s="2">
        <v>0</v>
      </c>
      <c r="BM6" s="2">
        <v>0</v>
      </c>
      <c r="BN6" s="2">
        <v>0</v>
      </c>
    </row>
    <row r="7" spans="1:66" ht="409.6" x14ac:dyDescent="0.2">
      <c r="A7" s="2">
        <v>0</v>
      </c>
      <c r="B7" s="2">
        <v>344</v>
      </c>
      <c r="C7" s="2">
        <v>36820</v>
      </c>
      <c r="D7" s="2" t="s">
        <v>383</v>
      </c>
      <c r="E7" s="2" t="s">
        <v>551</v>
      </c>
      <c r="F7" s="2" t="s">
        <v>552</v>
      </c>
      <c r="G7" s="2"/>
      <c r="H7" s="2" t="s">
        <v>553</v>
      </c>
      <c r="I7" s="2" t="s">
        <v>550</v>
      </c>
      <c r="J7" s="2" t="s">
        <v>537</v>
      </c>
      <c r="K7" s="2"/>
      <c r="L7" s="2">
        <v>599</v>
      </c>
      <c r="M7" s="2">
        <v>0</v>
      </c>
      <c r="N7" s="2" t="s">
        <v>538</v>
      </c>
      <c r="O7" s="2" t="s">
        <v>539</v>
      </c>
      <c r="P7" s="2" t="s">
        <v>540</v>
      </c>
      <c r="Q7" s="2" t="s">
        <v>541</v>
      </c>
      <c r="R7" s="2">
        <v>2014</v>
      </c>
      <c r="S7" s="2">
        <v>391998</v>
      </c>
      <c r="T7" s="2">
        <v>299126</v>
      </c>
      <c r="U7" s="2">
        <v>2.2405155264699999</v>
      </c>
      <c r="V7" s="2">
        <v>2022</v>
      </c>
      <c r="W7" s="2">
        <v>-2.1181303805499998</v>
      </c>
      <c r="X7" s="2">
        <v>52.589524417100002</v>
      </c>
      <c r="Y7" s="2">
        <v>2.2405155264699999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 t="s">
        <v>542</v>
      </c>
      <c r="BJ7" s="2" t="s">
        <v>543</v>
      </c>
      <c r="BK7" s="2">
        <v>0</v>
      </c>
      <c r="BL7" s="2">
        <v>0</v>
      </c>
      <c r="BM7" s="2">
        <v>0</v>
      </c>
      <c r="BN7" s="2">
        <v>0</v>
      </c>
    </row>
    <row r="8" spans="1:66" ht="409.6" x14ac:dyDescent="0.2">
      <c r="A8" s="2">
        <v>0</v>
      </c>
      <c r="B8" s="2">
        <v>345</v>
      </c>
      <c r="C8" s="2">
        <v>36800</v>
      </c>
      <c r="D8" s="2" t="s">
        <v>384</v>
      </c>
      <c r="E8" s="2" t="s">
        <v>533</v>
      </c>
      <c r="F8" s="2" t="s">
        <v>534</v>
      </c>
      <c r="G8" s="2"/>
      <c r="H8" s="2" t="s">
        <v>554</v>
      </c>
      <c r="I8" s="2" t="s">
        <v>550</v>
      </c>
      <c r="J8" s="2" t="s">
        <v>537</v>
      </c>
      <c r="K8" s="2"/>
      <c r="L8" s="2">
        <v>210</v>
      </c>
      <c r="M8" s="2">
        <v>0</v>
      </c>
      <c r="N8" s="2" t="s">
        <v>538</v>
      </c>
      <c r="O8" s="2" t="s">
        <v>539</v>
      </c>
      <c r="P8" s="2" t="s">
        <v>540</v>
      </c>
      <c r="Q8" s="2" t="s">
        <v>541</v>
      </c>
      <c r="R8" s="2">
        <v>2014</v>
      </c>
      <c r="S8" s="2">
        <v>391596</v>
      </c>
      <c r="T8" s="2">
        <v>299217</v>
      </c>
      <c r="U8" s="2">
        <v>2.9557820387699998</v>
      </c>
      <c r="V8" s="2">
        <v>2022</v>
      </c>
      <c r="W8" s="2">
        <v>-2.12406666511</v>
      </c>
      <c r="X8" s="2">
        <v>52.590337824000002</v>
      </c>
      <c r="Y8" s="2">
        <v>2.9557820387699998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 t="s">
        <v>542</v>
      </c>
      <c r="BJ8" s="2" t="s">
        <v>543</v>
      </c>
      <c r="BK8" s="2">
        <v>0</v>
      </c>
      <c r="BL8" s="2">
        <v>0</v>
      </c>
      <c r="BM8" s="2">
        <v>0</v>
      </c>
      <c r="BN8" s="2">
        <v>0</v>
      </c>
    </row>
    <row r="9" spans="1:66" ht="409.6" x14ac:dyDescent="0.2">
      <c r="A9" s="2">
        <v>0</v>
      </c>
      <c r="B9" s="2">
        <v>346</v>
      </c>
      <c r="C9" s="2">
        <v>36840</v>
      </c>
      <c r="D9" s="2" t="s">
        <v>385</v>
      </c>
      <c r="E9" s="2" t="s">
        <v>533</v>
      </c>
      <c r="F9" s="2" t="s">
        <v>534</v>
      </c>
      <c r="G9" s="2"/>
      <c r="H9" s="2" t="s">
        <v>555</v>
      </c>
      <c r="I9" s="2" t="s">
        <v>550</v>
      </c>
      <c r="J9" s="2" t="s">
        <v>537</v>
      </c>
      <c r="K9" s="2"/>
      <c r="L9" s="2">
        <v>50</v>
      </c>
      <c r="M9" s="2">
        <v>0</v>
      </c>
      <c r="N9" s="2" t="s">
        <v>538</v>
      </c>
      <c r="O9" s="2" t="s">
        <v>539</v>
      </c>
      <c r="P9" s="2" t="s">
        <v>540</v>
      </c>
      <c r="Q9" s="2" t="s">
        <v>541</v>
      </c>
      <c r="R9" s="2">
        <v>2014</v>
      </c>
      <c r="S9" s="2">
        <v>391670</v>
      </c>
      <c r="T9" s="2">
        <v>298573</v>
      </c>
      <c r="U9" s="2">
        <v>0.51740239414</v>
      </c>
      <c r="V9" s="2">
        <v>2022</v>
      </c>
      <c r="W9" s="2">
        <v>-2.1229450929000002</v>
      </c>
      <c r="X9" s="2">
        <v>52.5845505096</v>
      </c>
      <c r="Y9" s="2">
        <v>0.51740239414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 t="s">
        <v>542</v>
      </c>
      <c r="BJ9" s="2" t="s">
        <v>543</v>
      </c>
      <c r="BK9" s="2">
        <v>0</v>
      </c>
      <c r="BL9" s="2">
        <v>0</v>
      </c>
      <c r="BM9" s="2">
        <v>0</v>
      </c>
      <c r="BN9" s="2">
        <v>0</v>
      </c>
    </row>
    <row r="10" spans="1:66" ht="409.6" x14ac:dyDescent="0.2">
      <c r="A10" s="2">
        <v>0</v>
      </c>
      <c r="B10" s="2">
        <v>349</v>
      </c>
      <c r="C10" s="2">
        <v>28840</v>
      </c>
      <c r="D10" s="2" t="s">
        <v>386</v>
      </c>
      <c r="E10" s="2" t="s">
        <v>533</v>
      </c>
      <c r="F10" s="2" t="s">
        <v>534</v>
      </c>
      <c r="G10" s="2"/>
      <c r="H10" s="2" t="s">
        <v>556</v>
      </c>
      <c r="I10" s="2" t="s">
        <v>511</v>
      </c>
      <c r="J10" s="2" t="s">
        <v>537</v>
      </c>
      <c r="K10" s="2"/>
      <c r="L10" s="2">
        <v>285</v>
      </c>
      <c r="M10" s="2">
        <v>0</v>
      </c>
      <c r="N10" s="2" t="s">
        <v>538</v>
      </c>
      <c r="O10" s="2" t="s">
        <v>539</v>
      </c>
      <c r="P10" s="2" t="s">
        <v>540</v>
      </c>
      <c r="Q10" s="2" t="s">
        <v>541</v>
      </c>
      <c r="R10" s="2">
        <v>2003</v>
      </c>
      <c r="S10" s="2">
        <v>391946</v>
      </c>
      <c r="T10" s="2">
        <v>299241</v>
      </c>
      <c r="U10" s="2">
        <v>1.1750774239999999</v>
      </c>
      <c r="V10" s="2">
        <v>2022</v>
      </c>
      <c r="W10" s="2">
        <v>-2.1188877972300002</v>
      </c>
      <c r="X10" s="2">
        <v>52.590558253200001</v>
      </c>
      <c r="Y10" s="2">
        <v>1.1750774239999999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 t="s">
        <v>542</v>
      </c>
      <c r="BJ10" s="2" t="s">
        <v>543</v>
      </c>
      <c r="BK10" s="2">
        <v>0</v>
      </c>
      <c r="BL10" s="2">
        <v>0</v>
      </c>
      <c r="BM10" s="2">
        <v>0</v>
      </c>
      <c r="BN10" s="2">
        <v>0</v>
      </c>
    </row>
    <row r="11" spans="1:66" ht="409.6" x14ac:dyDescent="0.2">
      <c r="A11" s="2">
        <v>0</v>
      </c>
      <c r="B11" s="2">
        <v>0</v>
      </c>
      <c r="C11" s="2">
        <v>44640</v>
      </c>
      <c r="D11" s="2" t="s">
        <v>387</v>
      </c>
      <c r="E11" s="2" t="s">
        <v>533</v>
      </c>
      <c r="F11" s="2" t="s">
        <v>534</v>
      </c>
      <c r="G11" s="2"/>
      <c r="H11" s="2" t="s">
        <v>557</v>
      </c>
      <c r="I11" s="2" t="s">
        <v>511</v>
      </c>
      <c r="J11" s="2"/>
      <c r="K11" s="2"/>
      <c r="L11" s="2">
        <v>153</v>
      </c>
      <c r="M11" s="2">
        <v>0</v>
      </c>
      <c r="N11" s="2"/>
      <c r="O11" s="2"/>
      <c r="P11" s="2"/>
      <c r="Q11" s="2"/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0.38650769521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 t="s">
        <v>542</v>
      </c>
      <c r="BJ11" s="2" t="s">
        <v>543</v>
      </c>
      <c r="BK11" s="2">
        <v>0</v>
      </c>
      <c r="BL11" s="2">
        <v>0</v>
      </c>
      <c r="BM11" s="2">
        <v>0</v>
      </c>
      <c r="BN11" s="2">
        <v>0</v>
      </c>
    </row>
    <row r="12" spans="1:66" ht="409.6" x14ac:dyDescent="0.2">
      <c r="A12" s="2">
        <v>0</v>
      </c>
      <c r="B12" s="2">
        <v>0</v>
      </c>
      <c r="C12" s="2">
        <v>44620</v>
      </c>
      <c r="D12" s="2" t="s">
        <v>388</v>
      </c>
      <c r="E12" s="2" t="s">
        <v>533</v>
      </c>
      <c r="F12" s="2" t="s">
        <v>534</v>
      </c>
      <c r="G12" s="2"/>
      <c r="H12" s="2" t="s">
        <v>558</v>
      </c>
      <c r="I12" s="2" t="s">
        <v>545</v>
      </c>
      <c r="J12" s="2"/>
      <c r="K12" s="2"/>
      <c r="L12" s="2">
        <v>400</v>
      </c>
      <c r="M12" s="2">
        <v>0</v>
      </c>
      <c r="N12" s="2"/>
      <c r="O12" s="2"/>
      <c r="P12" s="2"/>
      <c r="Q12" s="2"/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2.3518656123400001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 t="s">
        <v>542</v>
      </c>
      <c r="BJ12" s="2" t="s">
        <v>543</v>
      </c>
      <c r="BK12" s="2">
        <v>0</v>
      </c>
      <c r="BL12" s="2">
        <v>0</v>
      </c>
      <c r="BM12" s="2">
        <v>0</v>
      </c>
      <c r="BN12" s="2">
        <v>0</v>
      </c>
    </row>
    <row r="13" spans="1:66" ht="409.6" x14ac:dyDescent="0.2">
      <c r="A13" s="2">
        <v>0</v>
      </c>
      <c r="B13" s="2">
        <v>0</v>
      </c>
      <c r="C13" s="2">
        <v>44030</v>
      </c>
      <c r="D13" s="2" t="s">
        <v>389</v>
      </c>
      <c r="E13" s="2" t="s">
        <v>551</v>
      </c>
      <c r="F13" s="2" t="s">
        <v>559</v>
      </c>
      <c r="G13" s="2"/>
      <c r="H13" s="2"/>
      <c r="I13" s="2" t="s">
        <v>550</v>
      </c>
      <c r="J13" s="2"/>
      <c r="K13" s="2"/>
      <c r="L13" s="2">
        <v>68</v>
      </c>
      <c r="M13" s="2">
        <v>68</v>
      </c>
      <c r="N13" s="2"/>
      <c r="O13" s="2"/>
      <c r="P13" s="2"/>
      <c r="Q13" s="2"/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5.1474460489999999E-2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 t="s">
        <v>542</v>
      </c>
      <c r="BJ13" s="2" t="s">
        <v>543</v>
      </c>
      <c r="BK13" s="2">
        <v>0</v>
      </c>
      <c r="BL13" s="2">
        <v>0</v>
      </c>
      <c r="BM13" s="2">
        <v>0</v>
      </c>
      <c r="BN13" s="2">
        <v>0</v>
      </c>
    </row>
    <row r="14" spans="1:66" ht="409.6" x14ac:dyDescent="0.2">
      <c r="A14" s="2">
        <v>0</v>
      </c>
      <c r="B14" s="2">
        <v>0</v>
      </c>
      <c r="C14" s="2">
        <v>42550</v>
      </c>
      <c r="D14" s="2" t="s">
        <v>390</v>
      </c>
      <c r="E14" s="2" t="s">
        <v>551</v>
      </c>
      <c r="F14" s="2" t="s">
        <v>559</v>
      </c>
      <c r="G14" s="2"/>
      <c r="H14" s="2"/>
      <c r="I14" s="2" t="s">
        <v>545</v>
      </c>
      <c r="J14" s="2"/>
      <c r="K14" s="2"/>
      <c r="L14" s="2">
        <v>400</v>
      </c>
      <c r="M14" s="2">
        <v>400</v>
      </c>
      <c r="N14" s="2"/>
      <c r="O14" s="2"/>
      <c r="P14" s="2"/>
      <c r="Q14" s="2"/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1.1068850133699999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542</v>
      </c>
      <c r="BJ14" s="2" t="s">
        <v>543</v>
      </c>
      <c r="BK14" s="2">
        <v>0</v>
      </c>
      <c r="BL14" s="2">
        <v>0</v>
      </c>
      <c r="BM14" s="2">
        <v>0</v>
      </c>
      <c r="BN14" s="2">
        <v>0</v>
      </c>
    </row>
    <row r="15" spans="1:66" ht="409.6" x14ac:dyDescent="0.2">
      <c r="A15" s="2">
        <v>0</v>
      </c>
      <c r="B15" s="2">
        <v>0</v>
      </c>
      <c r="C15" s="2">
        <v>32690</v>
      </c>
      <c r="D15" s="2" t="s">
        <v>391</v>
      </c>
      <c r="E15" s="2" t="s">
        <v>551</v>
      </c>
      <c r="F15" s="2" t="s">
        <v>559</v>
      </c>
      <c r="G15" s="2"/>
      <c r="H15" s="2" t="s">
        <v>560</v>
      </c>
      <c r="I15" s="2" t="s">
        <v>550</v>
      </c>
      <c r="J15" s="2"/>
      <c r="K15" s="2"/>
      <c r="L15" s="2">
        <v>75</v>
      </c>
      <c r="M15" s="2">
        <v>75</v>
      </c>
      <c r="N15" s="2"/>
      <c r="O15" s="2"/>
      <c r="P15" s="2"/>
      <c r="Q15" s="2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0.96641784377999995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 t="s">
        <v>542</v>
      </c>
      <c r="BJ15" s="2" t="s">
        <v>543</v>
      </c>
      <c r="BK15" s="2">
        <v>0</v>
      </c>
      <c r="BL15" s="2">
        <v>0</v>
      </c>
      <c r="BM15" s="2">
        <v>0</v>
      </c>
      <c r="BN15" s="2">
        <v>0</v>
      </c>
    </row>
    <row r="16" spans="1:66" ht="409.6" x14ac:dyDescent="0.2">
      <c r="A16" s="2">
        <v>0</v>
      </c>
      <c r="B16" s="2">
        <v>0</v>
      </c>
      <c r="C16" s="2">
        <v>32660</v>
      </c>
      <c r="D16" s="2" t="s">
        <v>392</v>
      </c>
      <c r="E16" s="2" t="s">
        <v>551</v>
      </c>
      <c r="F16" s="2" t="s">
        <v>559</v>
      </c>
      <c r="G16" s="2"/>
      <c r="H16" s="2" t="s">
        <v>561</v>
      </c>
      <c r="I16" s="2" t="s">
        <v>511</v>
      </c>
      <c r="J16" s="2"/>
      <c r="K16" s="2"/>
      <c r="L16" s="2">
        <v>366</v>
      </c>
      <c r="M16" s="2">
        <v>366</v>
      </c>
      <c r="N16" s="2"/>
      <c r="O16" s="2"/>
      <c r="P16" s="2"/>
      <c r="Q16" s="2"/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1.94497807635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 t="s">
        <v>542</v>
      </c>
      <c r="BJ16" s="2" t="s">
        <v>543</v>
      </c>
      <c r="BK16" s="2">
        <v>0</v>
      </c>
      <c r="BL16" s="2">
        <v>0</v>
      </c>
      <c r="BM16" s="2">
        <v>0</v>
      </c>
      <c r="BN16" s="2">
        <v>0</v>
      </c>
    </row>
    <row r="17" spans="1:66" ht="395" x14ac:dyDescent="0.2">
      <c r="A17" s="2"/>
      <c r="B17" s="2"/>
      <c r="C17" s="2" t="s">
        <v>393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562</v>
      </c>
      <c r="AA17" s="2" t="s">
        <v>563</v>
      </c>
      <c r="AB17" s="2" t="s">
        <v>564</v>
      </c>
      <c r="AC17" s="2" t="s">
        <v>3</v>
      </c>
      <c r="AD17" s="2" t="s">
        <v>565</v>
      </c>
      <c r="AE17" s="2">
        <v>391591.43</v>
      </c>
      <c r="AF17" s="2">
        <v>301039.49</v>
      </c>
      <c r="AG17" s="2">
        <v>0.77</v>
      </c>
      <c r="AH17" s="2" t="s">
        <v>326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 t="s">
        <v>566</v>
      </c>
      <c r="BJ17" s="2" t="s">
        <v>567</v>
      </c>
      <c r="BK17" s="2">
        <v>0</v>
      </c>
      <c r="BL17" s="2">
        <v>0</v>
      </c>
      <c r="BM17" s="2">
        <v>0</v>
      </c>
      <c r="BN17" s="2">
        <v>0</v>
      </c>
    </row>
    <row r="18" spans="1:66" ht="395" x14ac:dyDescent="0.2">
      <c r="A18" s="2"/>
      <c r="B18" s="2"/>
      <c r="C18" s="2" t="s">
        <v>394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568</v>
      </c>
      <c r="AA18" s="2" t="s">
        <v>563</v>
      </c>
      <c r="AB18" s="2" t="s">
        <v>569</v>
      </c>
      <c r="AC18" s="2" t="s">
        <v>395</v>
      </c>
      <c r="AD18" s="2" t="s">
        <v>570</v>
      </c>
      <c r="AE18" s="2">
        <v>391023.86</v>
      </c>
      <c r="AF18" s="2">
        <v>303814.55</v>
      </c>
      <c r="AG18" s="2">
        <v>7.24</v>
      </c>
      <c r="AH18" s="2" t="s">
        <v>326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 t="s">
        <v>566</v>
      </c>
      <c r="BJ18" s="2" t="s">
        <v>567</v>
      </c>
      <c r="BK18" s="2">
        <v>4106.7615291525699</v>
      </c>
      <c r="BL18" s="2">
        <v>5.6649143969048099</v>
      </c>
      <c r="BM18" s="2">
        <v>21497.047234615799</v>
      </c>
      <c r="BN18" s="2">
        <v>29.653275824721899</v>
      </c>
    </row>
    <row r="19" spans="1:66" ht="395" x14ac:dyDescent="0.2">
      <c r="A19" s="2"/>
      <c r="B19" s="2"/>
      <c r="C19" s="2" t="s">
        <v>396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 t="s">
        <v>571</v>
      </c>
      <c r="AA19" s="2" t="s">
        <v>563</v>
      </c>
      <c r="AB19" s="2" t="s">
        <v>572</v>
      </c>
      <c r="AC19" s="2" t="s">
        <v>397</v>
      </c>
      <c r="AD19" s="2" t="s">
        <v>573</v>
      </c>
      <c r="AE19" s="2">
        <v>392036.04</v>
      </c>
      <c r="AF19" s="2">
        <v>304215.15000000002</v>
      </c>
      <c r="AG19" s="2">
        <v>1.77</v>
      </c>
      <c r="AH19" s="2" t="s">
        <v>326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 t="s">
        <v>566</v>
      </c>
      <c r="BJ19" s="2" t="s">
        <v>567</v>
      </c>
      <c r="BK19" s="2">
        <v>145.56853093121001</v>
      </c>
      <c r="BL19" s="2">
        <v>0.82332959887784396</v>
      </c>
      <c r="BM19" s="2">
        <v>7.4000899363127202</v>
      </c>
      <c r="BN19" s="2">
        <v>4.1854603051558498E-2</v>
      </c>
    </row>
    <row r="20" spans="1:66" ht="395" x14ac:dyDescent="0.2">
      <c r="A20" s="2"/>
      <c r="B20" s="2"/>
      <c r="C20" s="2" t="s">
        <v>398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574</v>
      </c>
      <c r="AA20" s="2" t="s">
        <v>563</v>
      </c>
      <c r="AB20" s="2" t="s">
        <v>575</v>
      </c>
      <c r="AC20" s="2" t="s">
        <v>370</v>
      </c>
      <c r="AD20" s="2" t="s">
        <v>355</v>
      </c>
      <c r="AE20" s="2">
        <v>391479.55</v>
      </c>
      <c r="AF20" s="2">
        <v>300387.08</v>
      </c>
      <c r="AG20" s="2">
        <v>0.75</v>
      </c>
      <c r="AH20" s="2" t="s">
        <v>326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 t="s">
        <v>566</v>
      </c>
      <c r="BJ20" s="2" t="s">
        <v>567</v>
      </c>
      <c r="BK20" s="2">
        <v>0</v>
      </c>
      <c r="BL20" s="2">
        <v>0</v>
      </c>
      <c r="BM20" s="2">
        <v>0</v>
      </c>
      <c r="BN20" s="2">
        <v>0</v>
      </c>
    </row>
    <row r="21" spans="1:66" ht="395" x14ac:dyDescent="0.2">
      <c r="A21" s="2"/>
      <c r="B21" s="2"/>
      <c r="C21" s="2" t="s">
        <v>399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 t="s">
        <v>576</v>
      </c>
      <c r="AA21" s="2" t="s">
        <v>563</v>
      </c>
      <c r="AB21" s="2" t="s">
        <v>577</v>
      </c>
      <c r="AC21" s="2" t="s">
        <v>371</v>
      </c>
      <c r="AD21" s="2" t="s">
        <v>356</v>
      </c>
      <c r="AE21" s="2">
        <v>391538.26</v>
      </c>
      <c r="AF21" s="2">
        <v>300413.8</v>
      </c>
      <c r="AG21" s="2">
        <v>0.83</v>
      </c>
      <c r="AH21" s="2" t="s">
        <v>326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 t="s">
        <v>566</v>
      </c>
      <c r="BJ21" s="2" t="s">
        <v>567</v>
      </c>
      <c r="BK21" s="2">
        <v>0</v>
      </c>
      <c r="BL21" s="2">
        <v>0</v>
      </c>
      <c r="BM21" s="2">
        <v>0</v>
      </c>
      <c r="BN21" s="2">
        <v>0</v>
      </c>
    </row>
    <row r="22" spans="1:66" ht="395" x14ac:dyDescent="0.2">
      <c r="A22" s="2"/>
      <c r="B22" s="2"/>
      <c r="C22" s="2" t="s">
        <v>400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578</v>
      </c>
      <c r="AA22" s="2" t="s">
        <v>563</v>
      </c>
      <c r="AB22" s="2" t="s">
        <v>579</v>
      </c>
      <c r="AC22" s="2" t="s">
        <v>401</v>
      </c>
      <c r="AD22" s="2" t="s">
        <v>580</v>
      </c>
      <c r="AE22" s="2">
        <v>394938.8</v>
      </c>
      <c r="AF22" s="2">
        <v>298566.17</v>
      </c>
      <c r="AG22" s="2">
        <v>1.22</v>
      </c>
      <c r="AH22" s="2" t="s">
        <v>326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 t="s">
        <v>566</v>
      </c>
      <c r="BJ22" s="2" t="s">
        <v>567</v>
      </c>
      <c r="BK22" s="2">
        <v>0</v>
      </c>
      <c r="BL22" s="2">
        <v>0</v>
      </c>
      <c r="BM22" s="2">
        <v>0</v>
      </c>
      <c r="BN22" s="2">
        <v>0</v>
      </c>
    </row>
    <row r="23" spans="1:66" ht="395" x14ac:dyDescent="0.2">
      <c r="A23" s="2"/>
      <c r="B23" s="2"/>
      <c r="C23" s="2" t="s">
        <v>402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 t="s">
        <v>581</v>
      </c>
      <c r="AA23" s="2" t="s">
        <v>563</v>
      </c>
      <c r="AB23" s="2" t="s">
        <v>582</v>
      </c>
      <c r="AC23" s="2" t="s">
        <v>372</v>
      </c>
      <c r="AD23" s="2" t="s">
        <v>357</v>
      </c>
      <c r="AE23" s="2">
        <v>393822.4</v>
      </c>
      <c r="AF23" s="2">
        <v>295800.99</v>
      </c>
      <c r="AG23" s="2">
        <v>0.71</v>
      </c>
      <c r="AH23" s="2" t="s">
        <v>326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 t="s">
        <v>566</v>
      </c>
      <c r="BJ23" s="2" t="s">
        <v>567</v>
      </c>
      <c r="BK23" s="2">
        <v>0</v>
      </c>
      <c r="BL23" s="2">
        <v>0</v>
      </c>
      <c r="BM23" s="2">
        <v>0</v>
      </c>
      <c r="BN23" s="2">
        <v>0</v>
      </c>
    </row>
    <row r="24" spans="1:66" ht="395" x14ac:dyDescent="0.2">
      <c r="A24" s="2"/>
      <c r="B24" s="2"/>
      <c r="C24" s="2" t="s">
        <v>403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583</v>
      </c>
      <c r="AA24" s="2" t="s">
        <v>563</v>
      </c>
      <c r="AB24" s="2" t="s">
        <v>584</v>
      </c>
      <c r="AC24" s="2" t="s">
        <v>373</v>
      </c>
      <c r="AD24" s="2" t="s">
        <v>358</v>
      </c>
      <c r="AE24" s="2">
        <v>396290.68</v>
      </c>
      <c r="AF24" s="2">
        <v>296462.98</v>
      </c>
      <c r="AG24" s="2">
        <v>3.25</v>
      </c>
      <c r="AH24" s="2" t="s">
        <v>326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 t="s">
        <v>566</v>
      </c>
      <c r="BJ24" s="2" t="s">
        <v>567</v>
      </c>
      <c r="BK24" s="2">
        <v>2305.63906548354</v>
      </c>
      <c r="BL24" s="2">
        <v>7.08021605718874</v>
      </c>
      <c r="BM24" s="2">
        <v>5707.5533191552604</v>
      </c>
      <c r="BN24" s="2">
        <v>17.526902307698698</v>
      </c>
    </row>
    <row r="25" spans="1:66" ht="395" x14ac:dyDescent="0.2">
      <c r="A25" s="2"/>
      <c r="B25" s="2"/>
      <c r="C25" s="2" t="s">
        <v>404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 t="s">
        <v>585</v>
      </c>
      <c r="AA25" s="2" t="s">
        <v>563</v>
      </c>
      <c r="AB25" s="2" t="s">
        <v>586</v>
      </c>
      <c r="AC25" s="2" t="s">
        <v>405</v>
      </c>
      <c r="AD25" s="2" t="s">
        <v>587</v>
      </c>
      <c r="AE25" s="2">
        <v>391708.95</v>
      </c>
      <c r="AF25" s="2">
        <v>299717.83</v>
      </c>
      <c r="AG25" s="2">
        <v>2.14</v>
      </c>
      <c r="AH25" s="2" t="s">
        <v>326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 t="s">
        <v>566</v>
      </c>
      <c r="BJ25" s="2" t="s">
        <v>567</v>
      </c>
      <c r="BK25" s="2">
        <v>0</v>
      </c>
      <c r="BL25" s="2">
        <v>0</v>
      </c>
      <c r="BM25" s="2">
        <v>0</v>
      </c>
      <c r="BN25" s="2">
        <v>0</v>
      </c>
    </row>
    <row r="26" spans="1:66" ht="395" x14ac:dyDescent="0.2">
      <c r="A26" s="2"/>
      <c r="B26" s="2"/>
      <c r="C26" s="2" t="s">
        <v>406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588</v>
      </c>
      <c r="AA26" s="2" t="s">
        <v>563</v>
      </c>
      <c r="AB26" s="2" t="s">
        <v>589</v>
      </c>
      <c r="AC26" s="2" t="s">
        <v>374</v>
      </c>
      <c r="AD26" s="2" t="s">
        <v>359</v>
      </c>
      <c r="AE26" s="2">
        <v>395248.48</v>
      </c>
      <c r="AF26" s="2">
        <v>296036.71999999997</v>
      </c>
      <c r="AG26" s="2">
        <v>6.02</v>
      </c>
      <c r="AH26" s="2" t="s">
        <v>326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 t="s">
        <v>566</v>
      </c>
      <c r="BJ26" s="2" t="s">
        <v>567</v>
      </c>
      <c r="BK26" s="2">
        <v>740.74742366624605</v>
      </c>
      <c r="BL26" s="2">
        <v>1.2287179379722899</v>
      </c>
      <c r="BM26" s="2">
        <v>2657.46566859835</v>
      </c>
      <c r="BN26" s="2">
        <v>4.4080824748484799</v>
      </c>
    </row>
    <row r="27" spans="1:66" ht="395" x14ac:dyDescent="0.2">
      <c r="A27" s="2"/>
      <c r="B27" s="2"/>
      <c r="C27" s="2" t="s">
        <v>407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590</v>
      </c>
      <c r="AA27" s="2" t="s">
        <v>563</v>
      </c>
      <c r="AB27" s="2" t="s">
        <v>591</v>
      </c>
      <c r="AC27" s="2" t="s">
        <v>408</v>
      </c>
      <c r="AD27" s="2" t="s">
        <v>592</v>
      </c>
      <c r="AE27" s="2">
        <v>393009.3</v>
      </c>
      <c r="AF27" s="2">
        <v>298142.74</v>
      </c>
      <c r="AG27" s="2">
        <v>0.69</v>
      </c>
      <c r="AH27" s="2" t="s">
        <v>326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 t="s">
        <v>566</v>
      </c>
      <c r="BJ27" s="2" t="s">
        <v>567</v>
      </c>
      <c r="BK27" s="2">
        <v>0</v>
      </c>
      <c r="BL27" s="2">
        <v>0</v>
      </c>
      <c r="BM27" s="2">
        <v>0</v>
      </c>
      <c r="BN27" s="2">
        <v>0</v>
      </c>
    </row>
    <row r="28" spans="1:66" ht="395" x14ac:dyDescent="0.2">
      <c r="A28" s="2"/>
      <c r="B28" s="2"/>
      <c r="C28" s="2" t="s">
        <v>409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593</v>
      </c>
      <c r="AA28" s="2" t="s">
        <v>563</v>
      </c>
      <c r="AB28" s="2" t="s">
        <v>594</v>
      </c>
      <c r="AC28" s="2" t="s">
        <v>410</v>
      </c>
      <c r="AD28" s="2" t="s">
        <v>595</v>
      </c>
      <c r="AE28" s="2">
        <v>396012.31</v>
      </c>
      <c r="AF28" s="2">
        <v>296184.01</v>
      </c>
      <c r="AG28" s="2">
        <v>0.91</v>
      </c>
      <c r="AH28" s="2" t="s">
        <v>326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 t="s">
        <v>566</v>
      </c>
      <c r="BJ28" s="2" t="s">
        <v>567</v>
      </c>
      <c r="BK28" s="2">
        <v>0</v>
      </c>
      <c r="BL28" s="2">
        <v>0</v>
      </c>
      <c r="BM28" s="2">
        <v>0</v>
      </c>
      <c r="BN28" s="2">
        <v>0</v>
      </c>
    </row>
    <row r="29" spans="1:66" ht="395" x14ac:dyDescent="0.2">
      <c r="A29" s="2"/>
      <c r="B29" s="2"/>
      <c r="C29" s="2" t="s">
        <v>411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596</v>
      </c>
      <c r="AA29" s="2" t="s">
        <v>563</v>
      </c>
      <c r="AB29" s="2" t="s">
        <v>597</v>
      </c>
      <c r="AC29" s="2" t="s">
        <v>412</v>
      </c>
      <c r="AD29" s="2" t="s">
        <v>598</v>
      </c>
      <c r="AE29" s="2">
        <v>391450.33</v>
      </c>
      <c r="AF29" s="2">
        <v>300882.82</v>
      </c>
      <c r="AG29" s="2">
        <v>0.77</v>
      </c>
      <c r="AH29" s="2" t="s">
        <v>326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 t="s">
        <v>566</v>
      </c>
      <c r="BJ29" s="2" t="s">
        <v>567</v>
      </c>
      <c r="BK29" s="2">
        <v>0</v>
      </c>
      <c r="BL29" s="2">
        <v>0</v>
      </c>
      <c r="BM29" s="2">
        <v>0</v>
      </c>
      <c r="BN29" s="2">
        <v>0</v>
      </c>
    </row>
    <row r="30" spans="1:66" ht="395" x14ac:dyDescent="0.2">
      <c r="A30" s="2"/>
      <c r="B30" s="2"/>
      <c r="C30" s="2" t="s">
        <v>413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 t="s">
        <v>599</v>
      </c>
      <c r="AA30" s="2" t="s">
        <v>563</v>
      </c>
      <c r="AB30" s="2" t="s">
        <v>600</v>
      </c>
      <c r="AC30" s="2" t="s">
        <v>375</v>
      </c>
      <c r="AD30" s="2" t="s">
        <v>360</v>
      </c>
      <c r="AE30" s="2">
        <v>392678.71</v>
      </c>
      <c r="AF30" s="2">
        <v>297319.09000000003</v>
      </c>
      <c r="AG30" s="2">
        <v>2.54</v>
      </c>
      <c r="AH30" s="2" t="s">
        <v>326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 t="s">
        <v>566</v>
      </c>
      <c r="BJ30" s="2" t="s">
        <v>567</v>
      </c>
      <c r="BK30" s="2">
        <v>0</v>
      </c>
      <c r="BL30" s="2">
        <v>0</v>
      </c>
      <c r="BM30" s="2">
        <v>0</v>
      </c>
      <c r="BN30" s="2">
        <v>0</v>
      </c>
    </row>
    <row r="31" spans="1:66" ht="395" x14ac:dyDescent="0.2">
      <c r="A31" s="2"/>
      <c r="B31" s="2"/>
      <c r="C31" s="2" t="s">
        <v>414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 t="s">
        <v>601</v>
      </c>
      <c r="AA31" s="2" t="s">
        <v>563</v>
      </c>
      <c r="AB31" s="2" t="s">
        <v>602</v>
      </c>
      <c r="AC31" s="2" t="s">
        <v>376</v>
      </c>
      <c r="AD31" s="2" t="s">
        <v>361</v>
      </c>
      <c r="AE31" s="2">
        <v>393046.18</v>
      </c>
      <c r="AF31" s="2">
        <v>298353.40000000002</v>
      </c>
      <c r="AG31" s="2">
        <v>0.56999999999999995</v>
      </c>
      <c r="AH31" s="2" t="s">
        <v>326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 t="s">
        <v>566</v>
      </c>
      <c r="BJ31" s="2" t="s">
        <v>567</v>
      </c>
      <c r="BK31" s="2">
        <v>0</v>
      </c>
      <c r="BL31" s="2">
        <v>0</v>
      </c>
      <c r="BM31" s="2">
        <v>0</v>
      </c>
      <c r="BN31" s="2">
        <v>0</v>
      </c>
    </row>
    <row r="32" spans="1:66" ht="395" x14ac:dyDescent="0.2">
      <c r="A32" s="2"/>
      <c r="B32" s="2"/>
      <c r="C32" s="2" t="s">
        <v>415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 t="s">
        <v>603</v>
      </c>
      <c r="AA32" s="2" t="s">
        <v>563</v>
      </c>
      <c r="AB32" s="2" t="s">
        <v>604</v>
      </c>
      <c r="AC32" s="2" t="s">
        <v>416</v>
      </c>
      <c r="AD32" s="2" t="s">
        <v>605</v>
      </c>
      <c r="AE32" s="2">
        <v>392349.33</v>
      </c>
      <c r="AF32" s="2">
        <v>298218.94</v>
      </c>
      <c r="AG32" s="2">
        <v>0.85</v>
      </c>
      <c r="AH32" s="2" t="s">
        <v>326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 t="s">
        <v>566</v>
      </c>
      <c r="BJ32" s="2" t="s">
        <v>567</v>
      </c>
      <c r="BK32" s="2">
        <v>0</v>
      </c>
      <c r="BL32" s="2">
        <v>0</v>
      </c>
      <c r="BM32" s="2">
        <v>0</v>
      </c>
      <c r="BN32" s="2">
        <v>0</v>
      </c>
    </row>
    <row r="33" spans="1:66" ht="395" x14ac:dyDescent="0.2">
      <c r="A33" s="2"/>
      <c r="B33" s="2"/>
      <c r="C33" s="2" t="s">
        <v>417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606</v>
      </c>
      <c r="AA33" s="2" t="s">
        <v>563</v>
      </c>
      <c r="AB33" s="2" t="s">
        <v>607</v>
      </c>
      <c r="AC33" s="2" t="s">
        <v>418</v>
      </c>
      <c r="AD33" s="2" t="s">
        <v>608</v>
      </c>
      <c r="AE33" s="2">
        <v>392952.5</v>
      </c>
      <c r="AF33" s="2">
        <v>296020.8</v>
      </c>
      <c r="AG33" s="2">
        <v>0.72</v>
      </c>
      <c r="AH33" s="2" t="s">
        <v>326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 t="s">
        <v>566</v>
      </c>
      <c r="BJ33" s="2" t="s">
        <v>567</v>
      </c>
      <c r="BK33" s="2">
        <v>0</v>
      </c>
      <c r="BL33" s="2">
        <v>0</v>
      </c>
      <c r="BM33" s="2">
        <v>0</v>
      </c>
      <c r="BN33" s="2">
        <v>0</v>
      </c>
    </row>
    <row r="34" spans="1:66" ht="395" x14ac:dyDescent="0.2">
      <c r="A34" s="2"/>
      <c r="B34" s="2"/>
      <c r="C34" s="2" t="s">
        <v>419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609</v>
      </c>
      <c r="AA34" s="2" t="s">
        <v>563</v>
      </c>
      <c r="AB34" s="2" t="s">
        <v>610</v>
      </c>
      <c r="AC34" s="2" t="s">
        <v>420</v>
      </c>
      <c r="AD34" s="2" t="s">
        <v>611</v>
      </c>
      <c r="AE34" s="2">
        <v>392804.22</v>
      </c>
      <c r="AF34" s="2">
        <v>296043.98</v>
      </c>
      <c r="AG34" s="2">
        <v>1.44</v>
      </c>
      <c r="AH34" s="2" t="s">
        <v>326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 t="s">
        <v>566</v>
      </c>
      <c r="BJ34" s="2" t="s">
        <v>567</v>
      </c>
      <c r="BK34" s="2">
        <v>0</v>
      </c>
      <c r="BL34" s="2">
        <v>0</v>
      </c>
      <c r="BM34" s="2">
        <v>0</v>
      </c>
      <c r="BN34" s="2">
        <v>0</v>
      </c>
    </row>
    <row r="35" spans="1:66" ht="395" x14ac:dyDescent="0.2">
      <c r="A35" s="2"/>
      <c r="B35" s="2"/>
      <c r="C35" s="2" t="s">
        <v>421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 t="s">
        <v>612</v>
      </c>
      <c r="AA35" s="2" t="s">
        <v>563</v>
      </c>
      <c r="AB35" s="2" t="s">
        <v>613</v>
      </c>
      <c r="AC35" s="2" t="s">
        <v>422</v>
      </c>
      <c r="AD35" s="2" t="s">
        <v>614</v>
      </c>
      <c r="AE35" s="2">
        <v>393378.14</v>
      </c>
      <c r="AF35" s="2">
        <v>296526.14</v>
      </c>
      <c r="AG35" s="2">
        <v>0.7</v>
      </c>
      <c r="AH35" s="2" t="s">
        <v>326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 t="s">
        <v>566</v>
      </c>
      <c r="BJ35" s="2" t="s">
        <v>567</v>
      </c>
      <c r="BK35" s="2">
        <v>0</v>
      </c>
      <c r="BL35" s="2">
        <v>0</v>
      </c>
      <c r="BM35" s="2">
        <v>0</v>
      </c>
      <c r="BN35" s="2">
        <v>0</v>
      </c>
    </row>
    <row r="36" spans="1:66" ht="395" x14ac:dyDescent="0.2">
      <c r="A36" s="2"/>
      <c r="B36" s="2"/>
      <c r="C36" s="2" t="s">
        <v>423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 t="s">
        <v>615</v>
      </c>
      <c r="AA36" s="2" t="s">
        <v>563</v>
      </c>
      <c r="AB36" s="2"/>
      <c r="AC36" s="2" t="s">
        <v>424</v>
      </c>
      <c r="AD36" s="2" t="s">
        <v>616</v>
      </c>
      <c r="AE36" s="2">
        <v>0</v>
      </c>
      <c r="AF36" s="2">
        <v>0</v>
      </c>
      <c r="AG36" s="2">
        <v>6.73</v>
      </c>
      <c r="AH36" s="2" t="s">
        <v>326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 t="s">
        <v>566</v>
      </c>
      <c r="BJ36" s="2" t="s">
        <v>567</v>
      </c>
      <c r="BK36" s="2">
        <v>0</v>
      </c>
      <c r="BL36" s="2">
        <v>0</v>
      </c>
      <c r="BM36" s="2">
        <v>0</v>
      </c>
      <c r="BN36" s="2">
        <v>0</v>
      </c>
    </row>
    <row r="37" spans="1:66" ht="395" x14ac:dyDescent="0.2">
      <c r="A37" s="2"/>
      <c r="B37" s="2"/>
      <c r="C37" s="2" t="s">
        <v>366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366</v>
      </c>
      <c r="AA37" s="2"/>
      <c r="AB37" s="2"/>
      <c r="AC37" s="2"/>
      <c r="AD37" s="2"/>
      <c r="AE37" s="2">
        <v>391716.92</v>
      </c>
      <c r="AF37" s="2">
        <v>300935.03000000003</v>
      </c>
      <c r="AG37" s="2"/>
      <c r="AH37" s="2"/>
      <c r="AI37" s="2">
        <v>36510</v>
      </c>
      <c r="AJ37" s="2"/>
      <c r="AK37" s="2" t="s">
        <v>369</v>
      </c>
      <c r="AL37" s="2">
        <v>2.42</v>
      </c>
      <c r="AM37" s="2">
        <v>0.3</v>
      </c>
      <c r="AN37" s="2" t="s">
        <v>563</v>
      </c>
      <c r="AO37" s="2" t="s">
        <v>617</v>
      </c>
      <c r="AP37" s="2" t="s">
        <v>534</v>
      </c>
      <c r="AQ37" s="2">
        <v>1</v>
      </c>
      <c r="AR37" s="2">
        <v>0</v>
      </c>
      <c r="AS37" s="2">
        <v>0</v>
      </c>
      <c r="AT37" s="2" t="s">
        <v>513</v>
      </c>
      <c r="AU37" s="2">
        <v>0</v>
      </c>
      <c r="AV37" s="2">
        <v>0</v>
      </c>
      <c r="AW37" s="2">
        <v>12</v>
      </c>
      <c r="AX37" s="2">
        <v>40</v>
      </c>
      <c r="AY37" s="2">
        <v>0</v>
      </c>
      <c r="AZ37" s="2"/>
      <c r="BA37" s="2"/>
      <c r="BB37" s="2"/>
      <c r="BC37" s="2"/>
      <c r="BD37" s="2"/>
      <c r="BE37" s="2"/>
      <c r="BF37" s="2"/>
      <c r="BG37" s="2"/>
      <c r="BH37" s="2"/>
      <c r="BI37" s="2" t="s">
        <v>618</v>
      </c>
      <c r="BJ37" s="2" t="s">
        <v>619</v>
      </c>
      <c r="BK37" s="2">
        <v>0</v>
      </c>
      <c r="BL37" s="2">
        <v>0</v>
      </c>
      <c r="BM37" s="2">
        <v>0</v>
      </c>
      <c r="BN37" s="2">
        <v>0</v>
      </c>
    </row>
    <row r="38" spans="1:66" ht="395" x14ac:dyDescent="0.2">
      <c r="A38" s="2"/>
      <c r="B38" s="2"/>
      <c r="C38" s="2" t="s">
        <v>425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 t="s">
        <v>620</v>
      </c>
      <c r="AA38" s="2"/>
      <c r="AB38" s="2"/>
      <c r="AC38" s="2"/>
      <c r="AD38" s="2"/>
      <c r="AE38" s="2">
        <v>394972.63400000002</v>
      </c>
      <c r="AF38" s="2">
        <v>295312.45600000001</v>
      </c>
      <c r="AG38" s="2"/>
      <c r="AH38" s="2"/>
      <c r="AI38" s="2"/>
      <c r="AJ38" s="2" t="s">
        <v>425</v>
      </c>
      <c r="AK38" s="2" t="s">
        <v>426</v>
      </c>
      <c r="AL38" s="2">
        <v>1.7902799406000001</v>
      </c>
      <c r="AM38" s="2"/>
      <c r="AN38" s="2" t="s">
        <v>563</v>
      </c>
      <c r="AO38" s="2" t="s">
        <v>621</v>
      </c>
      <c r="AP38" s="2"/>
      <c r="AQ38" s="2"/>
      <c r="AR38" s="2"/>
      <c r="AS38" s="2"/>
      <c r="AT38" s="2"/>
      <c r="AU38" s="2">
        <v>0</v>
      </c>
      <c r="AV38" s="2" t="s">
        <v>622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 t="s">
        <v>623</v>
      </c>
      <c r="BJ38" s="2" t="s">
        <v>624</v>
      </c>
      <c r="BK38" s="2">
        <v>0</v>
      </c>
      <c r="BL38" s="2">
        <v>0</v>
      </c>
      <c r="BM38" s="2">
        <v>0</v>
      </c>
      <c r="BN38" s="2">
        <v>0</v>
      </c>
    </row>
    <row r="39" spans="1:66" ht="395" x14ac:dyDescent="0.2">
      <c r="A39" s="2"/>
      <c r="B39" s="2"/>
      <c r="C39" s="2" t="s">
        <v>362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 t="s">
        <v>625</v>
      </c>
      <c r="AA39" s="2"/>
      <c r="AB39" s="2"/>
      <c r="AC39" s="2"/>
      <c r="AD39" s="2"/>
      <c r="AE39" s="2">
        <v>393630.35</v>
      </c>
      <c r="AF39" s="2">
        <v>297497.26</v>
      </c>
      <c r="AG39" s="2"/>
      <c r="AH39" s="2"/>
      <c r="AI39" s="2"/>
      <c r="AJ39" s="2" t="s">
        <v>362</v>
      </c>
      <c r="AK39" s="2" t="s">
        <v>367</v>
      </c>
      <c r="AL39" s="2">
        <v>1.52300298475</v>
      </c>
      <c r="AM39" s="2"/>
      <c r="AN39" s="2" t="s">
        <v>563</v>
      </c>
      <c r="AO39" s="2" t="s">
        <v>626</v>
      </c>
      <c r="AP39" s="2"/>
      <c r="AQ39" s="2"/>
      <c r="AR39" s="2"/>
      <c r="AS39" s="2"/>
      <c r="AT39" s="2"/>
      <c r="AU39" s="2">
        <v>0</v>
      </c>
      <c r="AV39" s="2" t="s">
        <v>627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 t="s">
        <v>623</v>
      </c>
      <c r="BJ39" s="2" t="s">
        <v>624</v>
      </c>
      <c r="BK39" s="2">
        <v>2233.0801746979801</v>
      </c>
      <c r="BL39" s="2">
        <v>14.650673652842899</v>
      </c>
      <c r="BM39" s="2">
        <v>858.17089827761299</v>
      </c>
      <c r="BN39" s="2">
        <v>5.6302419910797896</v>
      </c>
    </row>
    <row r="40" spans="1:66" ht="395" x14ac:dyDescent="0.2">
      <c r="A40" s="2"/>
      <c r="B40" s="2"/>
      <c r="C40" s="2" t="s">
        <v>427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 t="s">
        <v>628</v>
      </c>
      <c r="AA40" s="2"/>
      <c r="AB40" s="2"/>
      <c r="AC40" s="2"/>
      <c r="AD40" s="2"/>
      <c r="AE40" s="2">
        <v>393256.25</v>
      </c>
      <c r="AF40" s="2">
        <v>294908.34999999998</v>
      </c>
      <c r="AG40" s="2"/>
      <c r="AH40" s="2"/>
      <c r="AI40" s="2"/>
      <c r="AJ40" s="2" t="s">
        <v>427</v>
      </c>
      <c r="AK40" s="2" t="s">
        <v>428</v>
      </c>
      <c r="AL40" s="2">
        <v>1.0413656600000001</v>
      </c>
      <c r="AM40" s="2"/>
      <c r="AN40" s="2" t="s">
        <v>563</v>
      </c>
      <c r="AO40" s="2" t="s">
        <v>629</v>
      </c>
      <c r="AP40" s="2"/>
      <c r="AQ40" s="2"/>
      <c r="AR40" s="2"/>
      <c r="AS40" s="2"/>
      <c r="AT40" s="2"/>
      <c r="AU40" s="2">
        <v>0</v>
      </c>
      <c r="AV40" s="2">
        <v>36440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 t="s">
        <v>623</v>
      </c>
      <c r="BJ40" s="2" t="s">
        <v>624</v>
      </c>
      <c r="BK40" s="2">
        <v>0</v>
      </c>
      <c r="BL40" s="2">
        <v>0</v>
      </c>
      <c r="BM40" s="2">
        <v>0</v>
      </c>
      <c r="BN40" s="2">
        <v>0</v>
      </c>
    </row>
    <row r="41" spans="1:66" ht="395" x14ac:dyDescent="0.2">
      <c r="A41" s="2"/>
      <c r="B41" s="2"/>
      <c r="C41" s="2" t="s">
        <v>429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 t="s">
        <v>630</v>
      </c>
      <c r="AA41" s="2"/>
      <c r="AB41" s="2"/>
      <c r="AC41" s="2"/>
      <c r="AD41" s="2"/>
      <c r="AE41" s="2">
        <v>393104.66</v>
      </c>
      <c r="AF41" s="2">
        <v>299360.25</v>
      </c>
      <c r="AG41" s="2"/>
      <c r="AH41" s="2"/>
      <c r="AI41" s="2"/>
      <c r="AJ41" s="2" t="s">
        <v>429</v>
      </c>
      <c r="AK41" s="2" t="s">
        <v>430</v>
      </c>
      <c r="AL41" s="2">
        <v>0.62023289250000002</v>
      </c>
      <c r="AM41" s="2"/>
      <c r="AN41" s="2" t="s">
        <v>563</v>
      </c>
      <c r="AO41" s="2" t="s">
        <v>631</v>
      </c>
      <c r="AP41" s="2"/>
      <c r="AQ41" s="2"/>
      <c r="AR41" s="2"/>
      <c r="AS41" s="2"/>
      <c r="AT41" s="2"/>
      <c r="AU41" s="2">
        <v>0</v>
      </c>
      <c r="AV41" s="2">
        <v>34400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 t="s">
        <v>623</v>
      </c>
      <c r="BJ41" s="2" t="s">
        <v>624</v>
      </c>
      <c r="BK41" s="2">
        <v>0</v>
      </c>
      <c r="BL41" s="2">
        <v>0</v>
      </c>
      <c r="BM41" s="2">
        <v>0</v>
      </c>
      <c r="BN41" s="2">
        <v>0</v>
      </c>
    </row>
    <row r="42" spans="1:66" ht="395" x14ac:dyDescent="0.2">
      <c r="A42" s="2"/>
      <c r="B42" s="2"/>
      <c r="C42" s="2" t="s">
        <v>431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 t="s">
        <v>632</v>
      </c>
      <c r="AA42" s="2"/>
      <c r="AB42" s="2"/>
      <c r="AC42" s="2"/>
      <c r="AD42" s="2"/>
      <c r="AE42" s="2">
        <v>392656.46</v>
      </c>
      <c r="AF42" s="2">
        <v>298860.78999999998</v>
      </c>
      <c r="AG42" s="2"/>
      <c r="AH42" s="2"/>
      <c r="AI42" s="2"/>
      <c r="AJ42" s="2" t="s">
        <v>431</v>
      </c>
      <c r="AK42" s="2" t="s">
        <v>432</v>
      </c>
      <c r="AL42" s="2">
        <v>2.0181416154999998</v>
      </c>
      <c r="AM42" s="2"/>
      <c r="AN42" s="2" t="s">
        <v>563</v>
      </c>
      <c r="AO42" s="2" t="s">
        <v>631</v>
      </c>
      <c r="AP42" s="2"/>
      <c r="AQ42" s="2"/>
      <c r="AR42" s="2"/>
      <c r="AS42" s="2"/>
      <c r="AT42" s="2"/>
      <c r="AU42" s="2">
        <v>0</v>
      </c>
      <c r="AV42" s="2">
        <v>36610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 t="s">
        <v>623</v>
      </c>
      <c r="BJ42" s="2" t="s">
        <v>624</v>
      </c>
      <c r="BK42" s="2">
        <v>0</v>
      </c>
      <c r="BL42" s="2">
        <v>0</v>
      </c>
      <c r="BM42" s="2">
        <v>0</v>
      </c>
      <c r="BN42" s="2">
        <v>0</v>
      </c>
    </row>
    <row r="43" spans="1:66" ht="395" x14ac:dyDescent="0.2">
      <c r="A43" s="2"/>
      <c r="B43" s="2"/>
      <c r="C43" s="2" t="s">
        <v>433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 t="s">
        <v>633</v>
      </c>
      <c r="AA43" s="2"/>
      <c r="AB43" s="2"/>
      <c r="AC43" s="2"/>
      <c r="AD43" s="2"/>
      <c r="AE43" s="2">
        <v>392498.71</v>
      </c>
      <c r="AF43" s="2">
        <v>298758.75</v>
      </c>
      <c r="AG43" s="2"/>
      <c r="AH43" s="2"/>
      <c r="AI43" s="2"/>
      <c r="AJ43" s="2" t="s">
        <v>433</v>
      </c>
      <c r="AK43" s="2" t="s">
        <v>434</v>
      </c>
      <c r="AL43" s="2">
        <v>3.71422731513</v>
      </c>
      <c r="AM43" s="2"/>
      <c r="AN43" s="2" t="s">
        <v>563</v>
      </c>
      <c r="AO43" s="2" t="s">
        <v>631</v>
      </c>
      <c r="AP43" s="2"/>
      <c r="AQ43" s="2"/>
      <c r="AR43" s="2"/>
      <c r="AS43" s="2"/>
      <c r="AT43" s="2"/>
      <c r="AU43" s="2">
        <v>0</v>
      </c>
      <c r="AV43" s="2">
        <v>36620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 t="s">
        <v>623</v>
      </c>
      <c r="BJ43" s="2" t="s">
        <v>624</v>
      </c>
      <c r="BK43" s="2">
        <v>0</v>
      </c>
      <c r="BL43" s="2">
        <v>0</v>
      </c>
      <c r="BM43" s="2">
        <v>0</v>
      </c>
      <c r="BN43" s="2">
        <v>0</v>
      </c>
    </row>
    <row r="44" spans="1:66" ht="395" x14ac:dyDescent="0.2">
      <c r="A44" s="2"/>
      <c r="B44" s="2"/>
      <c r="C44" s="2" t="s">
        <v>435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 t="s">
        <v>634</v>
      </c>
      <c r="AA44" s="2"/>
      <c r="AB44" s="2"/>
      <c r="AC44" s="2"/>
      <c r="AD44" s="2"/>
      <c r="AE44" s="2">
        <v>392631.9</v>
      </c>
      <c r="AF44" s="2">
        <v>297788.65000000002</v>
      </c>
      <c r="AG44" s="2"/>
      <c r="AH44" s="2"/>
      <c r="AI44" s="2"/>
      <c r="AJ44" s="2" t="s">
        <v>435</v>
      </c>
      <c r="AK44" s="2" t="s">
        <v>436</v>
      </c>
      <c r="AL44" s="2">
        <v>2.0181173735</v>
      </c>
      <c r="AM44" s="2"/>
      <c r="AN44" s="2" t="s">
        <v>563</v>
      </c>
      <c r="AO44" s="2" t="s">
        <v>635</v>
      </c>
      <c r="AP44" s="2"/>
      <c r="AQ44" s="2"/>
      <c r="AR44" s="2"/>
      <c r="AS44" s="2"/>
      <c r="AT44" s="2"/>
      <c r="AU44" s="2">
        <v>0</v>
      </c>
      <c r="AV44" s="2">
        <v>36640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 t="s">
        <v>623</v>
      </c>
      <c r="BJ44" s="2" t="s">
        <v>624</v>
      </c>
      <c r="BK44" s="2">
        <v>0</v>
      </c>
      <c r="BL44" s="2">
        <v>0</v>
      </c>
      <c r="BM44" s="2">
        <v>0</v>
      </c>
      <c r="BN44" s="2">
        <v>0</v>
      </c>
    </row>
    <row r="45" spans="1:66" ht="395" x14ac:dyDescent="0.2">
      <c r="A45" s="2"/>
      <c r="B45" s="2"/>
      <c r="C45" s="2" t="s">
        <v>437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 t="s">
        <v>636</v>
      </c>
      <c r="AA45" s="2"/>
      <c r="AB45" s="2"/>
      <c r="AC45" s="2"/>
      <c r="AD45" s="2"/>
      <c r="AE45" s="2">
        <v>395471.45</v>
      </c>
      <c r="AF45" s="2">
        <v>295660.99</v>
      </c>
      <c r="AG45" s="2"/>
      <c r="AH45" s="2"/>
      <c r="AI45" s="2"/>
      <c r="AJ45" s="2" t="s">
        <v>437</v>
      </c>
      <c r="AK45" s="2" t="s">
        <v>438</v>
      </c>
      <c r="AL45" s="2">
        <v>3.5205142066500001</v>
      </c>
      <c r="AM45" s="2"/>
      <c r="AN45" s="2" t="s">
        <v>563</v>
      </c>
      <c r="AO45" s="2" t="s">
        <v>621</v>
      </c>
      <c r="AP45" s="2"/>
      <c r="AQ45" s="2"/>
      <c r="AR45" s="2"/>
      <c r="AS45" s="2"/>
      <c r="AT45" s="2"/>
      <c r="AU45" s="2">
        <v>0</v>
      </c>
      <c r="AV45" s="2">
        <v>36680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 t="s">
        <v>623</v>
      </c>
      <c r="BJ45" s="2" t="s">
        <v>624</v>
      </c>
      <c r="BK45" s="2">
        <v>0</v>
      </c>
      <c r="BL45" s="2">
        <v>0</v>
      </c>
      <c r="BM45" s="2">
        <v>0</v>
      </c>
      <c r="BN45" s="2">
        <v>0</v>
      </c>
    </row>
    <row r="46" spans="1:66" ht="395" x14ac:dyDescent="0.2">
      <c r="A46" s="2"/>
      <c r="B46" s="2"/>
      <c r="C46" s="2" t="s">
        <v>439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 t="s">
        <v>637</v>
      </c>
      <c r="AA46" s="2"/>
      <c r="AB46" s="2"/>
      <c r="AC46" s="2"/>
      <c r="AD46" s="2"/>
      <c r="AE46" s="2">
        <v>395098.08</v>
      </c>
      <c r="AF46" s="2">
        <v>296421.13</v>
      </c>
      <c r="AG46" s="2"/>
      <c r="AH46" s="2"/>
      <c r="AI46" s="2"/>
      <c r="AJ46" s="2" t="s">
        <v>439</v>
      </c>
      <c r="AK46" s="2" t="s">
        <v>440</v>
      </c>
      <c r="AL46" s="2">
        <v>0.12154795395</v>
      </c>
      <c r="AM46" s="2"/>
      <c r="AN46" s="2" t="s">
        <v>563</v>
      </c>
      <c r="AO46" s="2" t="s">
        <v>621</v>
      </c>
      <c r="AP46" s="2"/>
      <c r="AQ46" s="2"/>
      <c r="AR46" s="2"/>
      <c r="AS46" s="2"/>
      <c r="AT46" s="2"/>
      <c r="AU46" s="2">
        <v>0</v>
      </c>
      <c r="AV46" s="2">
        <v>40530</v>
      </c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 t="s">
        <v>623</v>
      </c>
      <c r="BJ46" s="2" t="s">
        <v>624</v>
      </c>
      <c r="BK46" s="2">
        <v>0</v>
      </c>
      <c r="BL46" s="2">
        <v>0</v>
      </c>
      <c r="BM46" s="2">
        <v>0</v>
      </c>
      <c r="BN46" s="2">
        <v>0</v>
      </c>
    </row>
    <row r="47" spans="1:66" ht="395" x14ac:dyDescent="0.2">
      <c r="A47" s="2"/>
      <c r="B47" s="2"/>
      <c r="C47" s="2" t="s">
        <v>441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 t="s">
        <v>638</v>
      </c>
      <c r="AA47" s="2"/>
      <c r="AB47" s="2"/>
      <c r="AC47" s="2"/>
      <c r="AD47" s="2"/>
      <c r="AE47" s="2">
        <v>391997.95</v>
      </c>
      <c r="AF47" s="2">
        <v>298114.21999999997</v>
      </c>
      <c r="AG47" s="2"/>
      <c r="AH47" s="2"/>
      <c r="AI47" s="2"/>
      <c r="AJ47" s="2" t="s">
        <v>441</v>
      </c>
      <c r="AK47" s="2" t="s">
        <v>442</v>
      </c>
      <c r="AL47" s="2">
        <v>5.1173606491800001</v>
      </c>
      <c r="AM47" s="2"/>
      <c r="AN47" s="2" t="s">
        <v>563</v>
      </c>
      <c r="AO47" s="2" t="s">
        <v>635</v>
      </c>
      <c r="AP47" s="2"/>
      <c r="AQ47" s="2"/>
      <c r="AR47" s="2"/>
      <c r="AS47" s="2"/>
      <c r="AT47" s="2"/>
      <c r="AU47" s="2">
        <v>0</v>
      </c>
      <c r="AV47" s="2">
        <v>27372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 t="s">
        <v>623</v>
      </c>
      <c r="BJ47" s="2" t="s">
        <v>624</v>
      </c>
      <c r="BK47" s="2">
        <v>0</v>
      </c>
      <c r="BL47" s="2">
        <v>0</v>
      </c>
      <c r="BM47" s="2">
        <v>0</v>
      </c>
      <c r="BN47" s="2">
        <v>0</v>
      </c>
    </row>
    <row r="48" spans="1:66" ht="395" x14ac:dyDescent="0.2">
      <c r="A48" s="2"/>
      <c r="B48" s="2"/>
      <c r="C48" s="2" t="s">
        <v>443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 t="s">
        <v>639</v>
      </c>
      <c r="AA48" s="2"/>
      <c r="AB48" s="2"/>
      <c r="AC48" s="2"/>
      <c r="AD48" s="2"/>
      <c r="AE48" s="2">
        <v>391397.33</v>
      </c>
      <c r="AF48" s="2">
        <v>297827</v>
      </c>
      <c r="AG48" s="2"/>
      <c r="AH48" s="2"/>
      <c r="AI48" s="2"/>
      <c r="AJ48" s="2" t="s">
        <v>443</v>
      </c>
      <c r="AK48" s="2" t="s">
        <v>444</v>
      </c>
      <c r="AL48" s="2">
        <v>1.81609331963</v>
      </c>
      <c r="AM48" s="2"/>
      <c r="AN48" s="2" t="s">
        <v>563</v>
      </c>
      <c r="AO48" s="2" t="s">
        <v>640</v>
      </c>
      <c r="AP48" s="2"/>
      <c r="AQ48" s="2"/>
      <c r="AR48" s="2"/>
      <c r="AS48" s="2"/>
      <c r="AT48" s="2"/>
      <c r="AU48" s="2">
        <v>0</v>
      </c>
      <c r="AV48" s="2">
        <v>41900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 t="s">
        <v>623</v>
      </c>
      <c r="BJ48" s="2" t="s">
        <v>624</v>
      </c>
      <c r="BK48" s="2">
        <v>0</v>
      </c>
      <c r="BL48" s="2">
        <v>0</v>
      </c>
      <c r="BM48" s="2">
        <v>0</v>
      </c>
      <c r="BN48" s="2">
        <v>0</v>
      </c>
    </row>
    <row r="49" spans="1:66" ht="395" x14ac:dyDescent="0.2">
      <c r="A49" s="2"/>
      <c r="B49" s="2"/>
      <c r="C49" s="2" t="s">
        <v>363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 t="s">
        <v>641</v>
      </c>
      <c r="AA49" s="2"/>
      <c r="AB49" s="2"/>
      <c r="AC49" s="2"/>
      <c r="AD49" s="2"/>
      <c r="AE49" s="2">
        <v>395908.99</v>
      </c>
      <c r="AF49" s="2">
        <v>295657.43</v>
      </c>
      <c r="AG49" s="2"/>
      <c r="AH49" s="2"/>
      <c r="AI49" s="2"/>
      <c r="AJ49" s="2" t="s">
        <v>363</v>
      </c>
      <c r="AK49" s="2" t="s">
        <v>368</v>
      </c>
      <c r="AL49" s="2">
        <v>0.61921564684999997</v>
      </c>
      <c r="AM49" s="2"/>
      <c r="AN49" s="2" t="s">
        <v>563</v>
      </c>
      <c r="AO49" s="2" t="s">
        <v>621</v>
      </c>
      <c r="AP49" s="2"/>
      <c r="AQ49" s="2"/>
      <c r="AR49" s="2"/>
      <c r="AS49" s="2"/>
      <c r="AT49" s="2"/>
      <c r="AU49" s="2">
        <v>0</v>
      </c>
      <c r="AV49" s="2">
        <v>36690</v>
      </c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 t="s">
        <v>623</v>
      </c>
      <c r="BJ49" s="2" t="s">
        <v>624</v>
      </c>
      <c r="BK49" s="2">
        <v>0</v>
      </c>
      <c r="BL49" s="2">
        <v>0</v>
      </c>
      <c r="BM49" s="2">
        <v>0</v>
      </c>
      <c r="BN49" s="2">
        <v>0</v>
      </c>
    </row>
    <row r="50" spans="1:66" ht="395" x14ac:dyDescent="0.2">
      <c r="A50" s="2"/>
      <c r="B50" s="2"/>
      <c r="C50" s="2" t="s">
        <v>445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 t="s">
        <v>642</v>
      </c>
      <c r="AA50" s="2"/>
      <c r="AB50" s="2"/>
      <c r="AC50" s="2"/>
      <c r="AD50" s="2"/>
      <c r="AE50" s="2">
        <v>392736.82</v>
      </c>
      <c r="AF50" s="2">
        <v>298592.99</v>
      </c>
      <c r="AG50" s="2"/>
      <c r="AH50" s="2"/>
      <c r="AI50" s="2"/>
      <c r="AJ50" s="2" t="s">
        <v>445</v>
      </c>
      <c r="AK50" s="2" t="s">
        <v>446</v>
      </c>
      <c r="AL50" s="2">
        <v>2.93929109265</v>
      </c>
      <c r="AM50" s="2"/>
      <c r="AN50" s="2" t="s">
        <v>563</v>
      </c>
      <c r="AO50" s="2" t="s">
        <v>626</v>
      </c>
      <c r="AP50" s="2"/>
      <c r="AQ50" s="2"/>
      <c r="AR50" s="2"/>
      <c r="AS50" s="2"/>
      <c r="AT50" s="2"/>
      <c r="AU50" s="2">
        <v>0</v>
      </c>
      <c r="AV50" s="2">
        <v>36630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 t="s">
        <v>623</v>
      </c>
      <c r="BJ50" s="2" t="s">
        <v>624</v>
      </c>
      <c r="BK50" s="2">
        <v>0</v>
      </c>
      <c r="BL50" s="2">
        <v>0</v>
      </c>
      <c r="BM50" s="2">
        <v>0</v>
      </c>
      <c r="BN50" s="2">
        <v>0</v>
      </c>
    </row>
    <row r="51" spans="1:66" ht="395" x14ac:dyDescent="0.2">
      <c r="A51" s="2"/>
      <c r="B51" s="2"/>
      <c r="C51" s="2" t="s">
        <v>447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 t="s">
        <v>643</v>
      </c>
      <c r="AA51" s="2"/>
      <c r="AB51" s="2"/>
      <c r="AC51" s="2"/>
      <c r="AD51" s="2"/>
      <c r="AE51" s="2">
        <v>391521.28000000003</v>
      </c>
      <c r="AF51" s="2">
        <v>297826.84999999998</v>
      </c>
      <c r="AG51" s="2"/>
      <c r="AH51" s="2"/>
      <c r="AI51" s="2"/>
      <c r="AJ51" s="2" t="s">
        <v>447</v>
      </c>
      <c r="AK51" s="2" t="s">
        <v>448</v>
      </c>
      <c r="AL51" s="2">
        <v>0.35607378270000001</v>
      </c>
      <c r="AM51" s="2"/>
      <c r="AN51" s="2" t="s">
        <v>563</v>
      </c>
      <c r="AO51" s="2" t="s">
        <v>640</v>
      </c>
      <c r="AP51" s="2"/>
      <c r="AQ51" s="2"/>
      <c r="AR51" s="2"/>
      <c r="AS51" s="2"/>
      <c r="AT51" s="2"/>
      <c r="AU51" s="2">
        <v>0</v>
      </c>
      <c r="AV51" s="2">
        <v>36870</v>
      </c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 t="s">
        <v>623</v>
      </c>
      <c r="BJ51" s="2" t="s">
        <v>624</v>
      </c>
      <c r="BK51" s="2">
        <v>0</v>
      </c>
      <c r="BL51" s="2">
        <v>0</v>
      </c>
      <c r="BM51" s="2">
        <v>0</v>
      </c>
      <c r="BN51" s="2">
        <v>0</v>
      </c>
    </row>
    <row r="52" spans="1:66" ht="395" x14ac:dyDescent="0.2">
      <c r="A52" s="2"/>
      <c r="B52" s="2"/>
      <c r="C52" s="2" t="s">
        <v>449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644</v>
      </c>
      <c r="AA52" s="2"/>
      <c r="AB52" s="2"/>
      <c r="AC52" s="2"/>
      <c r="AD52" s="2"/>
      <c r="AE52" s="2">
        <v>395058.46</v>
      </c>
      <c r="AF52" s="2">
        <v>296396.56</v>
      </c>
      <c r="AG52" s="2"/>
      <c r="AH52" s="2"/>
      <c r="AI52" s="2"/>
      <c r="AJ52" s="2" t="s">
        <v>449</v>
      </c>
      <c r="AK52" s="2" t="s">
        <v>450</v>
      </c>
      <c r="AL52" s="2">
        <v>0.13359871644999999</v>
      </c>
      <c r="AM52" s="2"/>
      <c r="AN52" s="2" t="s">
        <v>563</v>
      </c>
      <c r="AO52" s="2" t="s">
        <v>621</v>
      </c>
      <c r="AP52" s="2"/>
      <c r="AQ52" s="2"/>
      <c r="AR52" s="2"/>
      <c r="AS52" s="2"/>
      <c r="AT52" s="2"/>
      <c r="AU52" s="2">
        <v>0</v>
      </c>
      <c r="AV52" s="2">
        <v>41910</v>
      </c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 t="s">
        <v>623</v>
      </c>
      <c r="BJ52" s="2" t="s">
        <v>624</v>
      </c>
      <c r="BK52" s="2">
        <v>0</v>
      </c>
      <c r="BL52" s="2">
        <v>0</v>
      </c>
      <c r="BM52" s="2">
        <v>0</v>
      </c>
      <c r="BN52" s="2">
        <v>0</v>
      </c>
    </row>
    <row r="53" spans="1:66" ht="395" x14ac:dyDescent="0.2">
      <c r="A53" s="2"/>
      <c r="B53" s="2"/>
      <c r="C53" s="2" t="s">
        <v>364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>
        <v>390465</v>
      </c>
      <c r="BC53" s="2">
        <v>299903</v>
      </c>
      <c r="BD53" s="2">
        <v>1.2017560785000001</v>
      </c>
      <c r="BE53" s="2">
        <v>527.10067589699997</v>
      </c>
      <c r="BF53" s="2" t="s">
        <v>364</v>
      </c>
      <c r="BG53" s="2" t="s">
        <v>451</v>
      </c>
      <c r="BH53" s="2">
        <v>42940</v>
      </c>
      <c r="BI53" s="2" t="s">
        <v>645</v>
      </c>
      <c r="BJ53" s="2" t="s">
        <v>646</v>
      </c>
      <c r="BK53" s="2">
        <v>0</v>
      </c>
      <c r="BL53" s="2">
        <v>0</v>
      </c>
      <c r="BM53" s="2">
        <v>0</v>
      </c>
      <c r="BN53" s="2">
        <v>0</v>
      </c>
    </row>
    <row r="54" spans="1:66" ht="395" x14ac:dyDescent="0.2">
      <c r="A54" s="2"/>
      <c r="B54" s="2"/>
      <c r="C54" s="2" t="s">
        <v>452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>
        <v>0</v>
      </c>
      <c r="BC54" s="2">
        <v>0</v>
      </c>
      <c r="BD54" s="2">
        <v>0.88199498726000003</v>
      </c>
      <c r="BE54" s="2">
        <v>0</v>
      </c>
      <c r="BF54" s="2" t="s">
        <v>452</v>
      </c>
      <c r="BG54" s="2" t="s">
        <v>453</v>
      </c>
      <c r="BH54" s="2">
        <v>43040</v>
      </c>
      <c r="BI54" s="2" t="s">
        <v>645</v>
      </c>
      <c r="BJ54" s="2" t="s">
        <v>646</v>
      </c>
      <c r="BK54" s="2">
        <v>0</v>
      </c>
      <c r="BL54" s="2">
        <v>0</v>
      </c>
      <c r="BM54" s="2">
        <v>0</v>
      </c>
      <c r="BN54" s="2">
        <v>0</v>
      </c>
    </row>
    <row r="55" spans="1:66" ht="395" x14ac:dyDescent="0.2">
      <c r="A55" s="2"/>
      <c r="B55" s="2"/>
      <c r="C55" s="2" t="s">
        <v>454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>
        <v>0</v>
      </c>
      <c r="BC55" s="2">
        <v>0</v>
      </c>
      <c r="BD55" s="2">
        <v>1.5491476743499999</v>
      </c>
      <c r="BE55" s="2">
        <v>0</v>
      </c>
      <c r="BF55" s="2" t="s">
        <v>454</v>
      </c>
      <c r="BG55" s="2" t="s">
        <v>455</v>
      </c>
      <c r="BH55" s="2" t="s">
        <v>647</v>
      </c>
      <c r="BI55" s="2" t="s">
        <v>645</v>
      </c>
      <c r="BJ55" s="2" t="s">
        <v>646</v>
      </c>
      <c r="BK55" s="2">
        <v>0</v>
      </c>
      <c r="BL55" s="2">
        <v>0</v>
      </c>
      <c r="BM55" s="2">
        <v>0</v>
      </c>
      <c r="BN55" s="2">
        <v>0</v>
      </c>
    </row>
    <row r="56" spans="1:66" ht="395" x14ac:dyDescent="0.2">
      <c r="A56" s="2"/>
      <c r="B56" s="2"/>
      <c r="C56" s="2" t="s">
        <v>365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>
        <v>0</v>
      </c>
      <c r="BC56" s="2">
        <v>0</v>
      </c>
      <c r="BD56" s="2">
        <v>3.20027307396</v>
      </c>
      <c r="BE56" s="2">
        <v>0</v>
      </c>
      <c r="BF56" s="2" t="s">
        <v>365</v>
      </c>
      <c r="BG56" s="2" t="s">
        <v>377</v>
      </c>
      <c r="BH56" s="2">
        <v>36720</v>
      </c>
      <c r="BI56" s="2" t="s">
        <v>645</v>
      </c>
      <c r="BJ56" s="2" t="s">
        <v>646</v>
      </c>
      <c r="BK56" s="2">
        <v>0</v>
      </c>
      <c r="BL56" s="2">
        <v>0</v>
      </c>
      <c r="BM56" s="2">
        <v>0</v>
      </c>
      <c r="BN56" s="2">
        <v>0</v>
      </c>
    </row>
    <row r="57" spans="1:66" ht="395" x14ac:dyDescent="0.2">
      <c r="A57" s="2"/>
      <c r="B57" s="2"/>
      <c r="C57" s="2" t="s">
        <v>456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>
        <v>0</v>
      </c>
      <c r="BC57" s="2">
        <v>0</v>
      </c>
      <c r="BD57" s="2">
        <v>0.28422183859</v>
      </c>
      <c r="BE57" s="2">
        <v>0</v>
      </c>
      <c r="BF57" s="2" t="s">
        <v>456</v>
      </c>
      <c r="BG57" s="2" t="s">
        <v>457</v>
      </c>
      <c r="BH57" s="2">
        <v>37140</v>
      </c>
      <c r="BI57" s="2" t="s">
        <v>645</v>
      </c>
      <c r="BJ57" s="2" t="s">
        <v>646</v>
      </c>
      <c r="BK57" s="2">
        <v>0</v>
      </c>
      <c r="BL57" s="2">
        <v>0</v>
      </c>
      <c r="BM57" s="2">
        <v>0</v>
      </c>
      <c r="BN57" s="2">
        <v>0</v>
      </c>
    </row>
    <row r="58" spans="1:66" ht="395" x14ac:dyDescent="0.2">
      <c r="A58" s="2"/>
      <c r="B58" s="2"/>
      <c r="C58" s="2" t="s">
        <v>458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>
        <v>0</v>
      </c>
      <c r="BC58" s="2">
        <v>0</v>
      </c>
      <c r="BD58" s="2">
        <v>0.37696283397000002</v>
      </c>
      <c r="BE58" s="2">
        <v>0</v>
      </c>
      <c r="BF58" s="2" t="s">
        <v>458</v>
      </c>
      <c r="BG58" s="2" t="s">
        <v>459</v>
      </c>
      <c r="BH58" s="2">
        <v>33840</v>
      </c>
      <c r="BI58" s="2" t="s">
        <v>645</v>
      </c>
      <c r="BJ58" s="2" t="s">
        <v>646</v>
      </c>
      <c r="BK58" s="2">
        <v>0</v>
      </c>
      <c r="BL58" s="2">
        <v>0</v>
      </c>
      <c r="BM58" s="2">
        <v>0</v>
      </c>
      <c r="BN58" s="2">
        <v>0</v>
      </c>
    </row>
    <row r="59" spans="1:66" ht="395" x14ac:dyDescent="0.2">
      <c r="A59" s="2"/>
      <c r="B59" s="2"/>
      <c r="C59" s="2" t="s">
        <v>460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>
        <v>0</v>
      </c>
      <c r="BC59" s="2">
        <v>0</v>
      </c>
      <c r="BD59" s="2">
        <v>0.48670328945000002</v>
      </c>
      <c r="BE59" s="2">
        <v>0</v>
      </c>
      <c r="BF59" s="2" t="s">
        <v>460</v>
      </c>
      <c r="BG59" s="2" t="s">
        <v>461</v>
      </c>
      <c r="BH59" s="2">
        <v>36742</v>
      </c>
      <c r="BI59" s="2" t="s">
        <v>645</v>
      </c>
      <c r="BJ59" s="2" t="s">
        <v>646</v>
      </c>
      <c r="BK59" s="2">
        <v>0</v>
      </c>
      <c r="BL59" s="2">
        <v>0</v>
      </c>
      <c r="BM59" s="2">
        <v>0</v>
      </c>
      <c r="BN59" s="2">
        <v>0</v>
      </c>
    </row>
    <row r="60" spans="1:66" ht="395" x14ac:dyDescent="0.2">
      <c r="A60" s="2"/>
      <c r="B60" s="2"/>
      <c r="C60" s="2" t="s">
        <v>462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>
        <v>0</v>
      </c>
      <c r="BC60" s="2">
        <v>0</v>
      </c>
      <c r="BD60" s="2">
        <v>3.26271453753</v>
      </c>
      <c r="BE60" s="2">
        <v>0</v>
      </c>
      <c r="BF60" s="2" t="s">
        <v>462</v>
      </c>
      <c r="BG60" s="2" t="s">
        <v>463</v>
      </c>
      <c r="BH60" s="2" t="s">
        <v>648</v>
      </c>
      <c r="BI60" s="2" t="s">
        <v>645</v>
      </c>
      <c r="BJ60" s="2" t="s">
        <v>646</v>
      </c>
      <c r="BK60" s="2">
        <v>0</v>
      </c>
      <c r="BL60" s="2">
        <v>0</v>
      </c>
      <c r="BM60" s="2">
        <v>0</v>
      </c>
      <c r="BN60" s="2">
        <v>0</v>
      </c>
    </row>
    <row r="61" spans="1:66" ht="395" x14ac:dyDescent="0.2">
      <c r="A61" s="2"/>
      <c r="B61" s="2"/>
      <c r="C61" s="2" t="s">
        <v>464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>
        <v>0</v>
      </c>
      <c r="BC61" s="2">
        <v>0</v>
      </c>
      <c r="BD61" s="2">
        <v>0.47527086200000002</v>
      </c>
      <c r="BE61" s="2">
        <v>0</v>
      </c>
      <c r="BF61" s="2" t="s">
        <v>464</v>
      </c>
      <c r="BG61" s="2" t="s">
        <v>465</v>
      </c>
      <c r="BH61" s="2" t="s">
        <v>649</v>
      </c>
      <c r="BI61" s="2" t="s">
        <v>645</v>
      </c>
      <c r="BJ61" s="2" t="s">
        <v>646</v>
      </c>
      <c r="BK61" s="2">
        <v>47.400731821315198</v>
      </c>
      <c r="BL61" s="2">
        <v>0.996546847794612</v>
      </c>
      <c r="BM61" s="2">
        <v>559.55099970192896</v>
      </c>
      <c r="BN61" s="2">
        <v>11.7639277603416</v>
      </c>
    </row>
    <row r="62" spans="1:66" ht="395" x14ac:dyDescent="0.2">
      <c r="A62" s="2"/>
      <c r="B62" s="2"/>
      <c r="C62" s="2" t="s">
        <v>466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>
        <v>0</v>
      </c>
      <c r="BC62" s="2">
        <v>0</v>
      </c>
      <c r="BD62" s="2">
        <v>0.42060039667999999</v>
      </c>
      <c r="BE62" s="2">
        <v>0</v>
      </c>
      <c r="BF62" s="2" t="s">
        <v>466</v>
      </c>
      <c r="BG62" s="2" t="s">
        <v>467</v>
      </c>
      <c r="BH62" s="2" t="s">
        <v>650</v>
      </c>
      <c r="BI62" s="2" t="s">
        <v>645</v>
      </c>
      <c r="BJ62" s="2" t="s">
        <v>646</v>
      </c>
      <c r="BK62" s="2">
        <v>474.015526201726</v>
      </c>
      <c r="BL62" s="2">
        <v>11.2609943073571</v>
      </c>
      <c r="BM62" s="2">
        <v>0</v>
      </c>
      <c r="BN62" s="2">
        <v>0</v>
      </c>
    </row>
    <row r="63" spans="1:66" ht="395" x14ac:dyDescent="0.2">
      <c r="A63" s="2"/>
      <c r="B63" s="2"/>
      <c r="C63" s="2" t="s">
        <v>468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>
        <v>0</v>
      </c>
      <c r="BC63" s="2">
        <v>0</v>
      </c>
      <c r="BD63" s="2">
        <v>0.31683734381000001</v>
      </c>
      <c r="BE63" s="2">
        <v>0</v>
      </c>
      <c r="BF63" s="2" t="s">
        <v>651</v>
      </c>
      <c r="BG63" s="2" t="s">
        <v>469</v>
      </c>
      <c r="BH63" s="2" t="s">
        <v>652</v>
      </c>
      <c r="BI63" s="2" t="s">
        <v>645</v>
      </c>
      <c r="BJ63" s="2" t="s">
        <v>646</v>
      </c>
      <c r="BK63" s="2">
        <v>0</v>
      </c>
      <c r="BL63" s="2">
        <v>0</v>
      </c>
      <c r="BM63" s="2">
        <v>0</v>
      </c>
      <c r="BN63" s="2">
        <v>0</v>
      </c>
    </row>
    <row r="64" spans="1:66" ht="395" x14ac:dyDescent="0.2">
      <c r="A64" s="2"/>
      <c r="B64" s="2"/>
      <c r="C64" s="2" t="s">
        <v>470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>
        <v>0</v>
      </c>
      <c r="BC64" s="2">
        <v>0</v>
      </c>
      <c r="BD64" s="2">
        <v>4.2396309452500001</v>
      </c>
      <c r="BE64" s="2">
        <v>0</v>
      </c>
      <c r="BF64" s="2" t="s">
        <v>651</v>
      </c>
      <c r="BG64" s="2" t="s">
        <v>471</v>
      </c>
      <c r="BH64" s="2" t="s">
        <v>653</v>
      </c>
      <c r="BI64" s="2" t="s">
        <v>645</v>
      </c>
      <c r="BJ64" s="2" t="s">
        <v>646</v>
      </c>
      <c r="BK64" s="2">
        <v>0</v>
      </c>
      <c r="BL64" s="2">
        <v>0</v>
      </c>
      <c r="BM64" s="2">
        <v>0</v>
      </c>
      <c r="BN64" s="2">
        <v>0</v>
      </c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0221-ACC6-4BD7-821D-429FDC2FD53B}">
  <sheetPr codeName="Sheet9"/>
  <dimension ref="A1:BP170"/>
  <sheetViews>
    <sheetView topLeftCell="AN1" workbookViewId="0">
      <selection activeCell="BP62" activeCellId="2" sqref="BL62 BN62 BP62"/>
    </sheetView>
  </sheetViews>
  <sheetFormatPr baseColWidth="10" defaultColWidth="8.83203125" defaultRowHeight="15" x14ac:dyDescent="0.2"/>
  <sheetData>
    <row r="1" spans="1:68" ht="32" x14ac:dyDescent="0.2">
      <c r="A1" s="2" t="s">
        <v>472</v>
      </c>
      <c r="B1" s="2" t="s">
        <v>473</v>
      </c>
      <c r="C1" s="2" t="s">
        <v>474</v>
      </c>
      <c r="D1" s="2" t="s">
        <v>475</v>
      </c>
      <c r="E1" s="2" t="s">
        <v>476</v>
      </c>
      <c r="F1" s="2" t="s">
        <v>477</v>
      </c>
      <c r="G1" s="2" t="s">
        <v>478</v>
      </c>
      <c r="H1" s="2" t="s">
        <v>479</v>
      </c>
      <c r="I1" s="2" t="s">
        <v>480</v>
      </c>
      <c r="J1" s="2" t="s">
        <v>481</v>
      </c>
      <c r="K1" s="2" t="s">
        <v>482</v>
      </c>
      <c r="L1" s="2" t="s">
        <v>483</v>
      </c>
      <c r="M1" s="2" t="s">
        <v>484</v>
      </c>
      <c r="N1" s="2" t="s">
        <v>485</v>
      </c>
      <c r="O1" s="2" t="s">
        <v>486</v>
      </c>
      <c r="P1" s="2" t="s">
        <v>487</v>
      </c>
      <c r="Q1" s="2" t="s">
        <v>488</v>
      </c>
      <c r="R1" s="2" t="s">
        <v>489</v>
      </c>
      <c r="S1" s="2" t="s">
        <v>490</v>
      </c>
      <c r="T1" s="2" t="s">
        <v>491</v>
      </c>
      <c r="U1" s="2" t="s">
        <v>492</v>
      </c>
      <c r="V1" s="2" t="s">
        <v>493</v>
      </c>
      <c r="W1" s="2" t="s">
        <v>494</v>
      </c>
      <c r="X1" s="2" t="s">
        <v>495</v>
      </c>
      <c r="Y1" s="2" t="s">
        <v>496</v>
      </c>
      <c r="Z1" s="2" t="s">
        <v>497</v>
      </c>
      <c r="AA1" s="2" t="s">
        <v>498</v>
      </c>
      <c r="AB1" s="2" t="s">
        <v>499</v>
      </c>
      <c r="AC1" s="2" t="s">
        <v>302</v>
      </c>
      <c r="AD1" s="2" t="s">
        <v>500</v>
      </c>
      <c r="AE1" s="2" t="s">
        <v>501</v>
      </c>
      <c r="AF1" s="2" t="s">
        <v>502</v>
      </c>
      <c r="AG1" s="2" t="s">
        <v>303</v>
      </c>
      <c r="AH1" s="2" t="s">
        <v>304</v>
      </c>
      <c r="AI1" s="2" t="s">
        <v>503</v>
      </c>
      <c r="AJ1" s="2" t="s">
        <v>504</v>
      </c>
      <c r="AK1" s="2" t="s">
        <v>298</v>
      </c>
      <c r="AL1" s="2" t="s">
        <v>505</v>
      </c>
      <c r="AM1" s="2" t="s">
        <v>506</v>
      </c>
      <c r="AN1" s="2" t="s">
        <v>507</v>
      </c>
      <c r="AO1" s="2" t="s">
        <v>508</v>
      </c>
      <c r="AP1" s="2" t="s">
        <v>509</v>
      </c>
      <c r="AQ1" s="2" t="s">
        <v>510</v>
      </c>
      <c r="AR1" s="2" t="s">
        <v>511</v>
      </c>
      <c r="AS1" s="2" t="s">
        <v>512</v>
      </c>
      <c r="AT1" s="2" t="s">
        <v>513</v>
      </c>
      <c r="AU1" s="2" t="s">
        <v>514</v>
      </c>
      <c r="AV1" s="2" t="s">
        <v>515</v>
      </c>
      <c r="AW1" s="2" t="s">
        <v>516</v>
      </c>
      <c r="AX1" s="2" t="s">
        <v>517</v>
      </c>
      <c r="AY1" s="2" t="s">
        <v>518</v>
      </c>
      <c r="AZ1" s="2" t="s">
        <v>519</v>
      </c>
      <c r="BA1" s="2" t="s">
        <v>520</v>
      </c>
      <c r="BB1" s="2" t="s">
        <v>521</v>
      </c>
      <c r="BC1" s="2" t="s">
        <v>522</v>
      </c>
      <c r="BD1" s="2" t="s">
        <v>523</v>
      </c>
      <c r="BE1" s="2" t="s">
        <v>524</v>
      </c>
      <c r="BF1" s="2" t="s">
        <v>525</v>
      </c>
      <c r="BG1" s="2" t="s">
        <v>526</v>
      </c>
      <c r="BH1" s="2" t="s">
        <v>527</v>
      </c>
      <c r="BI1" s="2" t="s">
        <v>342</v>
      </c>
      <c r="BJ1" s="2" t="s">
        <v>528</v>
      </c>
      <c r="BK1" s="2" t="s">
        <v>669</v>
      </c>
      <c r="BL1" s="2" t="s">
        <v>670</v>
      </c>
      <c r="BM1" s="2" t="s">
        <v>671</v>
      </c>
      <c r="BN1" s="2" t="s">
        <v>672</v>
      </c>
      <c r="BO1" s="2" t="s">
        <v>673</v>
      </c>
      <c r="BP1" s="2" t="s">
        <v>674</v>
      </c>
    </row>
    <row r="2" spans="1:68" ht="409.6" x14ac:dyDescent="0.2">
      <c r="A2" s="2">
        <v>0</v>
      </c>
      <c r="B2" s="2">
        <v>187</v>
      </c>
      <c r="C2" s="2">
        <v>27350</v>
      </c>
      <c r="D2" s="2" t="s">
        <v>378</v>
      </c>
      <c r="E2" s="2" t="s">
        <v>533</v>
      </c>
      <c r="F2" s="2" t="s">
        <v>534</v>
      </c>
      <c r="G2" s="2" t="s">
        <v>535</v>
      </c>
      <c r="H2" s="2" t="s">
        <v>536</v>
      </c>
      <c r="I2" s="2" t="s">
        <v>511</v>
      </c>
      <c r="J2" s="2" t="s">
        <v>537</v>
      </c>
      <c r="K2" s="2"/>
      <c r="L2" s="2">
        <v>50</v>
      </c>
      <c r="M2" s="2">
        <v>0</v>
      </c>
      <c r="N2" s="2" t="s">
        <v>538</v>
      </c>
      <c r="O2" s="2" t="s">
        <v>539</v>
      </c>
      <c r="P2" s="2" t="s">
        <v>540</v>
      </c>
      <c r="Q2" s="2" t="s">
        <v>541</v>
      </c>
      <c r="R2" s="2">
        <v>2002</v>
      </c>
      <c r="S2" s="2">
        <v>390778</v>
      </c>
      <c r="T2" s="2">
        <v>298439</v>
      </c>
      <c r="U2" s="2">
        <v>0.75146828281</v>
      </c>
      <c r="V2" s="2">
        <v>2022</v>
      </c>
      <c r="W2" s="2">
        <v>-2.13611477208</v>
      </c>
      <c r="X2" s="2">
        <v>52.5833271614</v>
      </c>
      <c r="Y2" s="2">
        <v>0.75146828281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 t="s">
        <v>542</v>
      </c>
      <c r="BJ2" s="2" t="s">
        <v>543</v>
      </c>
      <c r="BK2" s="2">
        <v>853.67578139733996</v>
      </c>
      <c r="BL2" s="2">
        <v>17.244935229968601</v>
      </c>
      <c r="BM2" s="2">
        <v>120.001118656071</v>
      </c>
      <c r="BN2" s="2">
        <v>2.4241188093217501</v>
      </c>
      <c r="BO2" s="2">
        <v>186.31330147906601</v>
      </c>
      <c r="BP2" s="2">
        <v>3.7636780690076201</v>
      </c>
    </row>
    <row r="3" spans="1:68" ht="409.6" x14ac:dyDescent="0.2">
      <c r="A3" s="2">
        <v>0</v>
      </c>
      <c r="B3" s="2">
        <v>320</v>
      </c>
      <c r="C3" s="2">
        <v>36780</v>
      </c>
      <c r="D3" s="2" t="s">
        <v>379</v>
      </c>
      <c r="E3" s="2" t="s">
        <v>533</v>
      </c>
      <c r="F3" s="2" t="s">
        <v>534</v>
      </c>
      <c r="G3" s="2"/>
      <c r="H3" s="2" t="s">
        <v>544</v>
      </c>
      <c r="I3" s="2" t="s">
        <v>545</v>
      </c>
      <c r="J3" s="2" t="s">
        <v>537</v>
      </c>
      <c r="K3" s="2"/>
      <c r="L3" s="2">
        <v>1070</v>
      </c>
      <c r="M3" s="2">
        <v>0</v>
      </c>
      <c r="N3" s="2" t="s">
        <v>538</v>
      </c>
      <c r="O3" s="2" t="s">
        <v>539</v>
      </c>
      <c r="P3" s="2" t="s">
        <v>540</v>
      </c>
      <c r="Q3" s="2" t="s">
        <v>541</v>
      </c>
      <c r="R3" s="2">
        <v>2014</v>
      </c>
      <c r="S3" s="2">
        <v>391106</v>
      </c>
      <c r="T3" s="2">
        <v>298391</v>
      </c>
      <c r="U3" s="2">
        <v>5.71391081312</v>
      </c>
      <c r="V3" s="2">
        <v>2022</v>
      </c>
      <c r="W3" s="2">
        <v>-2.13127620213</v>
      </c>
      <c r="X3" s="2">
        <v>52.582905141600001</v>
      </c>
      <c r="Y3" s="2">
        <v>4.1965985719700001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 t="s">
        <v>542</v>
      </c>
      <c r="BJ3" s="2" t="s">
        <v>543</v>
      </c>
      <c r="BK3" s="2">
        <v>2784.5101024297001</v>
      </c>
      <c r="BL3" s="2">
        <v>6.6298822693477097</v>
      </c>
      <c r="BM3" s="2">
        <v>784.60440521142095</v>
      </c>
      <c r="BN3" s="2">
        <v>1.86813286474497</v>
      </c>
      <c r="BO3" s="2">
        <v>899.65999674201601</v>
      </c>
      <c r="BP3" s="2">
        <v>2.1420787289069998</v>
      </c>
    </row>
    <row r="4" spans="1:68" ht="409.6" x14ac:dyDescent="0.2">
      <c r="A4" s="2">
        <v>0</v>
      </c>
      <c r="B4" s="2">
        <v>323</v>
      </c>
      <c r="C4" s="2">
        <v>36810</v>
      </c>
      <c r="D4" s="2" t="s">
        <v>380</v>
      </c>
      <c r="E4" s="2" t="s">
        <v>533</v>
      </c>
      <c r="F4" s="2" t="s">
        <v>534</v>
      </c>
      <c r="G4" s="2"/>
      <c r="H4" s="2" t="s">
        <v>546</v>
      </c>
      <c r="I4" s="2" t="s">
        <v>513</v>
      </c>
      <c r="J4" s="2" t="s">
        <v>537</v>
      </c>
      <c r="K4" s="2"/>
      <c r="L4" s="2">
        <v>43</v>
      </c>
      <c r="M4" s="2">
        <v>0</v>
      </c>
      <c r="N4" s="2" t="s">
        <v>538</v>
      </c>
      <c r="O4" s="2" t="s">
        <v>539</v>
      </c>
      <c r="P4" s="2" t="s">
        <v>540</v>
      </c>
      <c r="Q4" s="2" t="s">
        <v>541</v>
      </c>
      <c r="R4" s="2">
        <v>2014</v>
      </c>
      <c r="S4" s="2">
        <v>391965</v>
      </c>
      <c r="T4" s="2">
        <v>299425</v>
      </c>
      <c r="U4" s="2">
        <v>0.42978871232999999</v>
      </c>
      <c r="V4" s="2">
        <v>2022</v>
      </c>
      <c r="W4" s="2">
        <v>-2.1186144050300002</v>
      </c>
      <c r="X4" s="2">
        <v>52.592210587099999</v>
      </c>
      <c r="Y4" s="2">
        <v>0.42978871232999999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542</v>
      </c>
      <c r="BJ4" s="2" t="s">
        <v>543</v>
      </c>
      <c r="BK4" s="2">
        <v>199.72414050234099</v>
      </c>
      <c r="BL4" s="2">
        <v>4.6433331192832696</v>
      </c>
      <c r="BM4" s="2">
        <v>0.13125225913972799</v>
      </c>
      <c r="BN4" s="2">
        <v>3.0514486646999999E-3</v>
      </c>
      <c r="BO4" s="2">
        <v>0</v>
      </c>
      <c r="BP4" s="2">
        <v>0</v>
      </c>
    </row>
    <row r="5" spans="1:68" ht="409.6" x14ac:dyDescent="0.2">
      <c r="A5" s="2">
        <v>0</v>
      </c>
      <c r="B5" s="2">
        <v>340</v>
      </c>
      <c r="C5" s="2">
        <v>32650</v>
      </c>
      <c r="D5" s="2" t="s">
        <v>381</v>
      </c>
      <c r="E5" s="2" t="s">
        <v>533</v>
      </c>
      <c r="F5" s="2" t="s">
        <v>534</v>
      </c>
      <c r="G5" s="2" t="s">
        <v>547</v>
      </c>
      <c r="H5" s="2" t="s">
        <v>548</v>
      </c>
      <c r="I5" s="2" t="s">
        <v>511</v>
      </c>
      <c r="J5" s="2" t="s">
        <v>537</v>
      </c>
      <c r="K5" s="2"/>
      <c r="L5" s="2">
        <v>140</v>
      </c>
      <c r="M5" s="2">
        <v>0</v>
      </c>
      <c r="N5" s="2" t="s">
        <v>538</v>
      </c>
      <c r="O5" s="2" t="s">
        <v>539</v>
      </c>
      <c r="P5" s="2" t="s">
        <v>540</v>
      </c>
      <c r="Q5" s="2" t="s">
        <v>541</v>
      </c>
      <c r="R5" s="2">
        <v>2008</v>
      </c>
      <c r="S5" s="2">
        <v>392347</v>
      </c>
      <c r="T5" s="2">
        <v>298708</v>
      </c>
      <c r="U5" s="2">
        <v>1.1984245664099999</v>
      </c>
      <c r="V5" s="2">
        <v>2022</v>
      </c>
      <c r="W5" s="2">
        <v>-2.1130126098500002</v>
      </c>
      <c r="X5" s="2">
        <v>52.585696288100003</v>
      </c>
      <c r="Y5" s="2">
        <v>1.1984245664099999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 t="s">
        <v>542</v>
      </c>
      <c r="BJ5" s="2" t="s">
        <v>543</v>
      </c>
      <c r="BK5" s="2">
        <v>2408.9479330580998</v>
      </c>
      <c r="BL5" s="2">
        <v>20.084958323677402</v>
      </c>
      <c r="BM5" s="2">
        <v>957.564932899989</v>
      </c>
      <c r="BN5" s="2">
        <v>7.9838387146441301</v>
      </c>
      <c r="BO5" s="2">
        <v>1361.7177627001499</v>
      </c>
      <c r="BP5" s="2">
        <v>11.3535224805476</v>
      </c>
    </row>
    <row r="6" spans="1:68" ht="409.6" x14ac:dyDescent="0.2">
      <c r="A6" s="2">
        <v>0</v>
      </c>
      <c r="B6" s="2">
        <v>343</v>
      </c>
      <c r="C6" s="2">
        <v>36830</v>
      </c>
      <c r="D6" s="2" t="s">
        <v>382</v>
      </c>
      <c r="E6" s="2" t="s">
        <v>533</v>
      </c>
      <c r="F6" s="2" t="s">
        <v>534</v>
      </c>
      <c r="G6" s="2"/>
      <c r="H6" s="2" t="s">
        <v>549</v>
      </c>
      <c r="I6" s="2" t="s">
        <v>550</v>
      </c>
      <c r="J6" s="2" t="s">
        <v>537</v>
      </c>
      <c r="K6" s="2"/>
      <c r="L6" s="2">
        <v>35</v>
      </c>
      <c r="M6" s="2">
        <v>0</v>
      </c>
      <c r="N6" s="2" t="s">
        <v>538</v>
      </c>
      <c r="O6" s="2" t="s">
        <v>539</v>
      </c>
      <c r="P6" s="2" t="s">
        <v>540</v>
      </c>
      <c r="Q6" s="2" t="s">
        <v>541</v>
      </c>
      <c r="R6" s="2">
        <v>2014</v>
      </c>
      <c r="S6" s="2">
        <v>392144</v>
      </c>
      <c r="T6" s="2">
        <v>298742</v>
      </c>
      <c r="U6" s="2">
        <v>0.73509284431999999</v>
      </c>
      <c r="V6" s="2">
        <v>2022</v>
      </c>
      <c r="W6" s="2">
        <v>-2.1159609081899999</v>
      </c>
      <c r="X6" s="2">
        <v>52.586078230799998</v>
      </c>
      <c r="Y6" s="2">
        <v>0.73509284431999999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 t="s">
        <v>542</v>
      </c>
      <c r="BJ6" s="2" t="s">
        <v>543</v>
      </c>
      <c r="BK6" s="2">
        <v>474.59348764125099</v>
      </c>
      <c r="BL6" s="2">
        <v>6.4511009545588998</v>
      </c>
      <c r="BM6" s="2">
        <v>254.109113445937</v>
      </c>
      <c r="BN6" s="2">
        <v>3.45407930576651</v>
      </c>
      <c r="BO6" s="2">
        <v>4.288692150938</v>
      </c>
      <c r="BP6" s="2">
        <v>5.8295755734514003E-2</v>
      </c>
    </row>
    <row r="7" spans="1:68" ht="409.6" x14ac:dyDescent="0.2">
      <c r="A7" s="2">
        <v>0</v>
      </c>
      <c r="B7" s="2">
        <v>344</v>
      </c>
      <c r="C7" s="2">
        <v>36820</v>
      </c>
      <c r="D7" s="2" t="s">
        <v>383</v>
      </c>
      <c r="E7" s="2" t="s">
        <v>551</v>
      </c>
      <c r="F7" s="2" t="s">
        <v>552</v>
      </c>
      <c r="G7" s="2"/>
      <c r="H7" s="2" t="s">
        <v>553</v>
      </c>
      <c r="I7" s="2" t="s">
        <v>550</v>
      </c>
      <c r="J7" s="2" t="s">
        <v>537</v>
      </c>
      <c r="K7" s="2"/>
      <c r="L7" s="2">
        <v>599</v>
      </c>
      <c r="M7" s="2">
        <v>0</v>
      </c>
      <c r="N7" s="2" t="s">
        <v>538</v>
      </c>
      <c r="O7" s="2" t="s">
        <v>539</v>
      </c>
      <c r="P7" s="2" t="s">
        <v>540</v>
      </c>
      <c r="Q7" s="2" t="s">
        <v>541</v>
      </c>
      <c r="R7" s="2">
        <v>2014</v>
      </c>
      <c r="S7" s="2">
        <v>391998</v>
      </c>
      <c r="T7" s="2">
        <v>299126</v>
      </c>
      <c r="U7" s="2">
        <v>2.2405155264699999</v>
      </c>
      <c r="V7" s="2">
        <v>2022</v>
      </c>
      <c r="W7" s="2">
        <v>-2.1181303805499998</v>
      </c>
      <c r="X7" s="2">
        <v>52.589524417100002</v>
      </c>
      <c r="Y7" s="2">
        <v>2.2405155264699999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 t="s">
        <v>542</v>
      </c>
      <c r="BJ7" s="2" t="s">
        <v>543</v>
      </c>
      <c r="BK7" s="2">
        <v>2851.7870893418699</v>
      </c>
      <c r="BL7" s="2">
        <v>12.7181348010356</v>
      </c>
      <c r="BM7" s="2">
        <v>1646.77330466798</v>
      </c>
      <c r="BN7" s="2">
        <v>7.3441264089416096</v>
      </c>
      <c r="BO7" s="2">
        <v>1429.1645098179799</v>
      </c>
      <c r="BP7" s="2">
        <v>6.3736549466306096</v>
      </c>
    </row>
    <row r="8" spans="1:68" ht="409.6" x14ac:dyDescent="0.2">
      <c r="A8" s="2">
        <v>0</v>
      </c>
      <c r="B8" s="2">
        <v>345</v>
      </c>
      <c r="C8" s="2">
        <v>36800</v>
      </c>
      <c r="D8" s="2" t="s">
        <v>384</v>
      </c>
      <c r="E8" s="2" t="s">
        <v>533</v>
      </c>
      <c r="F8" s="2" t="s">
        <v>534</v>
      </c>
      <c r="G8" s="2"/>
      <c r="H8" s="2" t="s">
        <v>554</v>
      </c>
      <c r="I8" s="2" t="s">
        <v>550</v>
      </c>
      <c r="J8" s="2" t="s">
        <v>537</v>
      </c>
      <c r="K8" s="2"/>
      <c r="L8" s="2">
        <v>210</v>
      </c>
      <c r="M8" s="2">
        <v>0</v>
      </c>
      <c r="N8" s="2" t="s">
        <v>538</v>
      </c>
      <c r="O8" s="2" t="s">
        <v>539</v>
      </c>
      <c r="P8" s="2" t="s">
        <v>540</v>
      </c>
      <c r="Q8" s="2" t="s">
        <v>541</v>
      </c>
      <c r="R8" s="2">
        <v>2014</v>
      </c>
      <c r="S8" s="2">
        <v>391596</v>
      </c>
      <c r="T8" s="2">
        <v>299217</v>
      </c>
      <c r="U8" s="2">
        <v>2.9557820387699998</v>
      </c>
      <c r="V8" s="2">
        <v>2022</v>
      </c>
      <c r="W8" s="2">
        <v>-2.12406666511</v>
      </c>
      <c r="X8" s="2">
        <v>52.590337824000002</v>
      </c>
      <c r="Y8" s="2">
        <v>2.9557820387699998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 t="s">
        <v>542</v>
      </c>
      <c r="BJ8" s="2" t="s">
        <v>543</v>
      </c>
      <c r="BK8" s="2">
        <v>538.61996294767698</v>
      </c>
      <c r="BL8" s="2">
        <v>1.82080900069294</v>
      </c>
      <c r="BM8" s="2">
        <v>261.19732036273001</v>
      </c>
      <c r="BN8" s="2">
        <v>0.88297958596001302</v>
      </c>
      <c r="BO8" s="2">
        <v>343.74458914499297</v>
      </c>
      <c r="BP8" s="2">
        <v>1.1620312742019601</v>
      </c>
    </row>
    <row r="9" spans="1:68" ht="409.6" x14ac:dyDescent="0.2">
      <c r="A9" s="2">
        <v>0</v>
      </c>
      <c r="B9" s="2">
        <v>346</v>
      </c>
      <c r="C9" s="2">
        <v>36840</v>
      </c>
      <c r="D9" s="2" t="s">
        <v>385</v>
      </c>
      <c r="E9" s="2" t="s">
        <v>533</v>
      </c>
      <c r="F9" s="2" t="s">
        <v>534</v>
      </c>
      <c r="G9" s="2"/>
      <c r="H9" s="2" t="s">
        <v>555</v>
      </c>
      <c r="I9" s="2" t="s">
        <v>550</v>
      </c>
      <c r="J9" s="2" t="s">
        <v>537</v>
      </c>
      <c r="K9" s="2"/>
      <c r="L9" s="2">
        <v>50</v>
      </c>
      <c r="M9" s="2">
        <v>0</v>
      </c>
      <c r="N9" s="2" t="s">
        <v>538</v>
      </c>
      <c r="O9" s="2" t="s">
        <v>539</v>
      </c>
      <c r="P9" s="2" t="s">
        <v>540</v>
      </c>
      <c r="Q9" s="2" t="s">
        <v>541</v>
      </c>
      <c r="R9" s="2">
        <v>2014</v>
      </c>
      <c r="S9" s="2">
        <v>391670</v>
      </c>
      <c r="T9" s="2">
        <v>298573</v>
      </c>
      <c r="U9" s="2">
        <v>0.51740239414</v>
      </c>
      <c r="V9" s="2">
        <v>2022</v>
      </c>
      <c r="W9" s="2">
        <v>-2.1229450929000002</v>
      </c>
      <c r="X9" s="2">
        <v>52.5845505096</v>
      </c>
      <c r="Y9" s="2">
        <v>0.51740239414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 t="s">
        <v>542</v>
      </c>
      <c r="BJ9" s="2" t="s">
        <v>543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</row>
    <row r="10" spans="1:68" ht="409.6" x14ac:dyDescent="0.2">
      <c r="A10" s="2">
        <v>0</v>
      </c>
      <c r="B10" s="2">
        <v>349</v>
      </c>
      <c r="C10" s="2">
        <v>28840</v>
      </c>
      <c r="D10" s="2" t="s">
        <v>386</v>
      </c>
      <c r="E10" s="2" t="s">
        <v>533</v>
      </c>
      <c r="F10" s="2" t="s">
        <v>534</v>
      </c>
      <c r="G10" s="2"/>
      <c r="H10" s="2" t="s">
        <v>556</v>
      </c>
      <c r="I10" s="2" t="s">
        <v>511</v>
      </c>
      <c r="J10" s="2" t="s">
        <v>537</v>
      </c>
      <c r="K10" s="2"/>
      <c r="L10" s="2">
        <v>285</v>
      </c>
      <c r="M10" s="2">
        <v>0</v>
      </c>
      <c r="N10" s="2" t="s">
        <v>538</v>
      </c>
      <c r="O10" s="2" t="s">
        <v>539</v>
      </c>
      <c r="P10" s="2" t="s">
        <v>540</v>
      </c>
      <c r="Q10" s="2" t="s">
        <v>541</v>
      </c>
      <c r="R10" s="2">
        <v>2003</v>
      </c>
      <c r="S10" s="2">
        <v>391946</v>
      </c>
      <c r="T10" s="2">
        <v>299241</v>
      </c>
      <c r="U10" s="2">
        <v>1.1750774239999999</v>
      </c>
      <c r="V10" s="2">
        <v>2022</v>
      </c>
      <c r="W10" s="2">
        <v>-2.1188877972300002</v>
      </c>
      <c r="X10" s="2">
        <v>52.590558253200001</v>
      </c>
      <c r="Y10" s="2">
        <v>1.1750774239999999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 t="s">
        <v>542</v>
      </c>
      <c r="BJ10" s="2" t="s">
        <v>543</v>
      </c>
      <c r="BK10" s="2">
        <v>468.88827353758597</v>
      </c>
      <c r="BL10" s="2">
        <v>3.9871004847243201</v>
      </c>
      <c r="BM10" s="2">
        <v>0</v>
      </c>
      <c r="BN10" s="2">
        <v>0</v>
      </c>
      <c r="BO10" s="2">
        <v>0</v>
      </c>
      <c r="BP10" s="2">
        <v>0</v>
      </c>
    </row>
    <row r="11" spans="1:68" ht="409.6" x14ac:dyDescent="0.2">
      <c r="A11" s="2">
        <v>0</v>
      </c>
      <c r="B11" s="2">
        <v>0</v>
      </c>
      <c r="C11" s="2">
        <v>44640</v>
      </c>
      <c r="D11" s="2" t="s">
        <v>387</v>
      </c>
      <c r="E11" s="2" t="s">
        <v>533</v>
      </c>
      <c r="F11" s="2" t="s">
        <v>534</v>
      </c>
      <c r="G11" s="2"/>
      <c r="H11" s="2" t="s">
        <v>557</v>
      </c>
      <c r="I11" s="2" t="s">
        <v>511</v>
      </c>
      <c r="J11" s="2"/>
      <c r="K11" s="2"/>
      <c r="L11" s="2">
        <v>153</v>
      </c>
      <c r="M11" s="2">
        <v>0</v>
      </c>
      <c r="N11" s="2"/>
      <c r="O11" s="2"/>
      <c r="P11" s="2"/>
      <c r="Q11" s="2"/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0.38650769521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 t="s">
        <v>542</v>
      </c>
      <c r="BJ11" s="2" t="s">
        <v>543</v>
      </c>
      <c r="BK11" s="2">
        <v>128.19702540765999</v>
      </c>
      <c r="BL11" s="2">
        <v>3.3141646444764099</v>
      </c>
      <c r="BM11" s="2">
        <v>67.627115392413302</v>
      </c>
      <c r="BN11" s="2">
        <v>1.74830417576966</v>
      </c>
      <c r="BO11" s="2">
        <v>112.089193767045</v>
      </c>
      <c r="BP11" s="2">
        <v>2.8977430781199001</v>
      </c>
    </row>
    <row r="12" spans="1:68" ht="409.6" x14ac:dyDescent="0.2">
      <c r="A12" s="2">
        <v>0</v>
      </c>
      <c r="B12" s="2">
        <v>0</v>
      </c>
      <c r="C12" s="2">
        <v>44620</v>
      </c>
      <c r="D12" s="2" t="s">
        <v>388</v>
      </c>
      <c r="E12" s="2" t="s">
        <v>533</v>
      </c>
      <c r="F12" s="2" t="s">
        <v>534</v>
      </c>
      <c r="G12" s="2"/>
      <c r="H12" s="2" t="s">
        <v>558</v>
      </c>
      <c r="I12" s="2" t="s">
        <v>545</v>
      </c>
      <c r="J12" s="2"/>
      <c r="K12" s="2"/>
      <c r="L12" s="2">
        <v>400</v>
      </c>
      <c r="M12" s="2">
        <v>0</v>
      </c>
      <c r="N12" s="2"/>
      <c r="O12" s="2"/>
      <c r="P12" s="2"/>
      <c r="Q12" s="2"/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2.3518656123400001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 t="s">
        <v>542</v>
      </c>
      <c r="BJ12" s="2" t="s">
        <v>543</v>
      </c>
      <c r="BK12" s="2">
        <v>1116.5809393771599</v>
      </c>
      <c r="BL12" s="2">
        <v>4.7438618700762003</v>
      </c>
      <c r="BM12" s="2">
        <v>711.84150788515694</v>
      </c>
      <c r="BN12" s="2">
        <v>3.0243018376057802</v>
      </c>
      <c r="BO12" s="2">
        <v>306.31989120377602</v>
      </c>
      <c r="BP12" s="2">
        <v>1.30141864389881</v>
      </c>
    </row>
    <row r="13" spans="1:68" ht="409.6" x14ac:dyDescent="0.2">
      <c r="A13" s="2">
        <v>0</v>
      </c>
      <c r="B13" s="2">
        <v>0</v>
      </c>
      <c r="C13" s="2">
        <v>44030</v>
      </c>
      <c r="D13" s="2" t="s">
        <v>389</v>
      </c>
      <c r="E13" s="2" t="s">
        <v>551</v>
      </c>
      <c r="F13" s="2" t="s">
        <v>559</v>
      </c>
      <c r="G13" s="2"/>
      <c r="H13" s="2"/>
      <c r="I13" s="2" t="s">
        <v>550</v>
      </c>
      <c r="J13" s="2"/>
      <c r="K13" s="2"/>
      <c r="L13" s="2">
        <v>68</v>
      </c>
      <c r="M13" s="2">
        <v>68</v>
      </c>
      <c r="N13" s="2"/>
      <c r="O13" s="2"/>
      <c r="P13" s="2"/>
      <c r="Q13" s="2"/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5.1474460489999999E-2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 t="s">
        <v>542</v>
      </c>
      <c r="BJ13" s="2" t="s">
        <v>543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</row>
    <row r="14" spans="1:68" ht="409.6" x14ac:dyDescent="0.2">
      <c r="A14" s="2">
        <v>0</v>
      </c>
      <c r="B14" s="2">
        <v>0</v>
      </c>
      <c r="C14" s="2">
        <v>42550</v>
      </c>
      <c r="D14" s="2" t="s">
        <v>390</v>
      </c>
      <c r="E14" s="2" t="s">
        <v>551</v>
      </c>
      <c r="F14" s="2" t="s">
        <v>559</v>
      </c>
      <c r="G14" s="2"/>
      <c r="H14" s="2"/>
      <c r="I14" s="2" t="s">
        <v>545</v>
      </c>
      <c r="J14" s="2"/>
      <c r="K14" s="2"/>
      <c r="L14" s="2">
        <v>400</v>
      </c>
      <c r="M14" s="2">
        <v>400</v>
      </c>
      <c r="N14" s="2"/>
      <c r="O14" s="2"/>
      <c r="P14" s="2"/>
      <c r="Q14" s="2"/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1.1068850133699999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542</v>
      </c>
      <c r="BJ14" s="2" t="s">
        <v>543</v>
      </c>
      <c r="BK14" s="2">
        <v>965.72010386716295</v>
      </c>
      <c r="BL14" s="2">
        <v>8.7177253321699908</v>
      </c>
      <c r="BM14" s="2">
        <v>47.380730695622297</v>
      </c>
      <c r="BN14" s="2">
        <v>0.42771419440054198</v>
      </c>
      <c r="BO14" s="2">
        <v>114.973486564482</v>
      </c>
      <c r="BP14" s="2">
        <v>1.03788589710146</v>
      </c>
    </row>
    <row r="15" spans="1:68" ht="409.6" x14ac:dyDescent="0.2">
      <c r="A15" s="2">
        <v>0</v>
      </c>
      <c r="B15" s="2">
        <v>0</v>
      </c>
      <c r="C15" s="2">
        <v>32690</v>
      </c>
      <c r="D15" s="2" t="s">
        <v>391</v>
      </c>
      <c r="E15" s="2" t="s">
        <v>551</v>
      </c>
      <c r="F15" s="2" t="s">
        <v>559</v>
      </c>
      <c r="G15" s="2"/>
      <c r="H15" s="2" t="s">
        <v>560</v>
      </c>
      <c r="I15" s="2" t="s">
        <v>550</v>
      </c>
      <c r="J15" s="2"/>
      <c r="K15" s="2"/>
      <c r="L15" s="2">
        <v>75</v>
      </c>
      <c r="M15" s="2">
        <v>75</v>
      </c>
      <c r="N15" s="2"/>
      <c r="O15" s="2"/>
      <c r="P15" s="2"/>
      <c r="Q15" s="2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0.96641784377999995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 t="s">
        <v>542</v>
      </c>
      <c r="BJ15" s="2" t="s">
        <v>543</v>
      </c>
      <c r="BK15" s="2">
        <v>4102.5712006920103</v>
      </c>
      <c r="BL15" s="2">
        <v>42.417568521638202</v>
      </c>
      <c r="BM15" s="2">
        <v>286.07802881362602</v>
      </c>
      <c r="BN15" s="2">
        <v>2.9578363899425599</v>
      </c>
      <c r="BO15" s="2">
        <v>0</v>
      </c>
      <c r="BP15" s="2">
        <v>0</v>
      </c>
    </row>
    <row r="16" spans="1:68" ht="409.6" x14ac:dyDescent="0.2">
      <c r="A16" s="2">
        <v>0</v>
      </c>
      <c r="B16" s="2">
        <v>0</v>
      </c>
      <c r="C16" s="2">
        <v>32660</v>
      </c>
      <c r="D16" s="2" t="s">
        <v>392</v>
      </c>
      <c r="E16" s="2" t="s">
        <v>551</v>
      </c>
      <c r="F16" s="2" t="s">
        <v>559</v>
      </c>
      <c r="G16" s="2"/>
      <c r="H16" s="2" t="s">
        <v>561</v>
      </c>
      <c r="I16" s="2" t="s">
        <v>511</v>
      </c>
      <c r="J16" s="2"/>
      <c r="K16" s="2"/>
      <c r="L16" s="2">
        <v>366</v>
      </c>
      <c r="M16" s="2">
        <v>366</v>
      </c>
      <c r="N16" s="2"/>
      <c r="O16" s="2"/>
      <c r="P16" s="2"/>
      <c r="Q16" s="2"/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1.94497807635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 t="s">
        <v>542</v>
      </c>
      <c r="BJ16" s="2" t="s">
        <v>543</v>
      </c>
      <c r="BK16" s="2">
        <v>900.43347149829503</v>
      </c>
      <c r="BL16" s="2">
        <v>4.6258458116578796</v>
      </c>
      <c r="BM16" s="2">
        <v>792.51109587161102</v>
      </c>
      <c r="BN16" s="2">
        <v>4.0714103257733303</v>
      </c>
      <c r="BO16" s="2">
        <v>601.23133070108099</v>
      </c>
      <c r="BP16" s="2">
        <v>3.0887383921137901</v>
      </c>
    </row>
    <row r="17" spans="1:68" ht="395" x14ac:dyDescent="0.2">
      <c r="A17" s="2"/>
      <c r="B17" s="2"/>
      <c r="C17" s="2" t="s">
        <v>393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562</v>
      </c>
      <c r="AA17" s="2" t="s">
        <v>563</v>
      </c>
      <c r="AB17" s="2" t="s">
        <v>564</v>
      </c>
      <c r="AC17" s="2" t="s">
        <v>3</v>
      </c>
      <c r="AD17" s="2" t="s">
        <v>565</v>
      </c>
      <c r="AE17" s="2">
        <v>391591.43</v>
      </c>
      <c r="AF17" s="2">
        <v>301039.49</v>
      </c>
      <c r="AG17" s="2">
        <v>0.77</v>
      </c>
      <c r="AH17" s="2" t="s">
        <v>326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 t="s">
        <v>566</v>
      </c>
      <c r="BJ17" s="2" t="s">
        <v>567</v>
      </c>
      <c r="BK17" s="2">
        <v>285.04478405666401</v>
      </c>
      <c r="BL17" s="2">
        <v>3.7202153124503798</v>
      </c>
      <c r="BM17" s="2">
        <v>56.035229919699503</v>
      </c>
      <c r="BN17" s="2">
        <v>0.73133462544785</v>
      </c>
      <c r="BO17" s="2">
        <v>2.8332770388351398</v>
      </c>
      <c r="BP17" s="2">
        <v>3.6978051218060998E-2</v>
      </c>
    </row>
    <row r="18" spans="1:68" ht="395" x14ac:dyDescent="0.2">
      <c r="A18" s="2"/>
      <c r="B18" s="2"/>
      <c r="C18" s="2" t="s">
        <v>394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568</v>
      </c>
      <c r="AA18" s="2" t="s">
        <v>563</v>
      </c>
      <c r="AB18" s="2" t="s">
        <v>569</v>
      </c>
      <c r="AC18" s="2" t="s">
        <v>395</v>
      </c>
      <c r="AD18" s="2" t="s">
        <v>570</v>
      </c>
      <c r="AE18" s="2">
        <v>391023.86</v>
      </c>
      <c r="AF18" s="2">
        <v>303814.55</v>
      </c>
      <c r="AG18" s="2">
        <v>7.24</v>
      </c>
      <c r="AH18" s="2" t="s">
        <v>326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 t="s">
        <v>566</v>
      </c>
      <c r="BJ18" s="2" t="s">
        <v>567</v>
      </c>
      <c r="BK18" s="2">
        <v>7938.1220529430502</v>
      </c>
      <c r="BL18" s="2">
        <v>10.9499374587216</v>
      </c>
      <c r="BM18" s="2">
        <v>4490.9209642857304</v>
      </c>
      <c r="BN18" s="2">
        <v>6.1948283691051103</v>
      </c>
      <c r="BO18" s="2">
        <v>4187.9394390662701</v>
      </c>
      <c r="BP18" s="2">
        <v>5.7768921456287803</v>
      </c>
    </row>
    <row r="19" spans="1:68" ht="395" x14ac:dyDescent="0.2">
      <c r="A19" s="2"/>
      <c r="B19" s="2"/>
      <c r="C19" s="2" t="s">
        <v>396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 t="s">
        <v>571</v>
      </c>
      <c r="AA19" s="2" t="s">
        <v>563</v>
      </c>
      <c r="AB19" s="2" t="s">
        <v>572</v>
      </c>
      <c r="AC19" s="2" t="s">
        <v>397</v>
      </c>
      <c r="AD19" s="2" t="s">
        <v>573</v>
      </c>
      <c r="AE19" s="2">
        <v>392036.04</v>
      </c>
      <c r="AF19" s="2">
        <v>304215.15000000002</v>
      </c>
      <c r="AG19" s="2">
        <v>1.77</v>
      </c>
      <c r="AH19" s="2" t="s">
        <v>326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 t="s">
        <v>566</v>
      </c>
      <c r="BJ19" s="2" t="s">
        <v>567</v>
      </c>
      <c r="BK19" s="2">
        <v>611.09983172774798</v>
      </c>
      <c r="BL19" s="2">
        <v>3.4563554094565001</v>
      </c>
      <c r="BM19" s="2">
        <v>60.728599206929999</v>
      </c>
      <c r="BN19" s="2">
        <v>0.34347844898622298</v>
      </c>
      <c r="BO19" s="2">
        <v>394.72429364019598</v>
      </c>
      <c r="BP19" s="2">
        <v>2.2325443024749498</v>
      </c>
    </row>
    <row r="20" spans="1:68" ht="395" x14ac:dyDescent="0.2">
      <c r="A20" s="2"/>
      <c r="B20" s="2"/>
      <c r="C20" s="2" t="s">
        <v>398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574</v>
      </c>
      <c r="AA20" s="2" t="s">
        <v>563</v>
      </c>
      <c r="AB20" s="2" t="s">
        <v>575</v>
      </c>
      <c r="AC20" s="2" t="s">
        <v>370</v>
      </c>
      <c r="AD20" s="2" t="s">
        <v>355</v>
      </c>
      <c r="AE20" s="2">
        <v>391479.55</v>
      </c>
      <c r="AF20" s="2">
        <v>300387.08</v>
      </c>
      <c r="AG20" s="2">
        <v>0.75</v>
      </c>
      <c r="AH20" s="2" t="s">
        <v>326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 t="s">
        <v>566</v>
      </c>
      <c r="BJ20" s="2" t="s">
        <v>567</v>
      </c>
      <c r="BK20" s="2">
        <v>1643.26160190053</v>
      </c>
      <c r="BL20" s="2">
        <v>21.9788545845235</v>
      </c>
      <c r="BM20" s="2">
        <v>1100.5283423247099</v>
      </c>
      <c r="BN20" s="2">
        <v>14.7197210560548</v>
      </c>
      <c r="BO20" s="2">
        <v>156.124202804308</v>
      </c>
      <c r="BP20" s="2">
        <v>2.0881831271368498</v>
      </c>
    </row>
    <row r="21" spans="1:68" ht="395" x14ac:dyDescent="0.2">
      <c r="A21" s="2"/>
      <c r="B21" s="2"/>
      <c r="C21" s="2" t="s">
        <v>399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 t="s">
        <v>576</v>
      </c>
      <c r="AA21" s="2" t="s">
        <v>563</v>
      </c>
      <c r="AB21" s="2" t="s">
        <v>577</v>
      </c>
      <c r="AC21" s="2" t="s">
        <v>371</v>
      </c>
      <c r="AD21" s="2" t="s">
        <v>356</v>
      </c>
      <c r="AE21" s="2">
        <v>391538.26</v>
      </c>
      <c r="AF21" s="2">
        <v>300413.8</v>
      </c>
      <c r="AG21" s="2">
        <v>0.83</v>
      </c>
      <c r="AH21" s="2" t="s">
        <v>326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 t="s">
        <v>566</v>
      </c>
      <c r="BJ21" s="2" t="s">
        <v>567</v>
      </c>
      <c r="BK21" s="2">
        <v>1250.6748131307099</v>
      </c>
      <c r="BL21" s="2">
        <v>15.044213720332399</v>
      </c>
      <c r="BM21" s="2">
        <v>27.684139546595802</v>
      </c>
      <c r="BN21" s="2">
        <v>0.33300911446352699</v>
      </c>
      <c r="BO21" s="2">
        <v>318.031366116605</v>
      </c>
      <c r="BP21" s="2">
        <v>3.8255602426747402</v>
      </c>
    </row>
    <row r="22" spans="1:68" ht="395" x14ac:dyDescent="0.2">
      <c r="A22" s="2"/>
      <c r="B22" s="2"/>
      <c r="C22" s="2" t="s">
        <v>400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578</v>
      </c>
      <c r="AA22" s="2" t="s">
        <v>563</v>
      </c>
      <c r="AB22" s="2" t="s">
        <v>579</v>
      </c>
      <c r="AC22" s="2" t="s">
        <v>401</v>
      </c>
      <c r="AD22" s="2" t="s">
        <v>580</v>
      </c>
      <c r="AE22" s="2">
        <v>394938.8</v>
      </c>
      <c r="AF22" s="2">
        <v>298566.17</v>
      </c>
      <c r="AG22" s="2">
        <v>1.22</v>
      </c>
      <c r="AH22" s="2" t="s">
        <v>326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 t="s">
        <v>566</v>
      </c>
      <c r="BJ22" s="2" t="s">
        <v>567</v>
      </c>
      <c r="BK22" s="2">
        <v>336.44658859087201</v>
      </c>
      <c r="BL22" s="2">
        <v>2.7658403023820002</v>
      </c>
      <c r="BM22" s="2">
        <v>181.56120912437601</v>
      </c>
      <c r="BN22" s="2">
        <v>1.49256769595621</v>
      </c>
      <c r="BO22" s="2">
        <v>0</v>
      </c>
      <c r="BP22" s="2">
        <v>0</v>
      </c>
    </row>
    <row r="23" spans="1:68" ht="395" x14ac:dyDescent="0.2">
      <c r="A23" s="2"/>
      <c r="B23" s="2"/>
      <c r="C23" s="2" t="s">
        <v>402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 t="s">
        <v>581</v>
      </c>
      <c r="AA23" s="2" t="s">
        <v>563</v>
      </c>
      <c r="AB23" s="2" t="s">
        <v>582</v>
      </c>
      <c r="AC23" s="2" t="s">
        <v>372</v>
      </c>
      <c r="AD23" s="2" t="s">
        <v>357</v>
      </c>
      <c r="AE23" s="2">
        <v>393822.4</v>
      </c>
      <c r="AF23" s="2">
        <v>295800.99</v>
      </c>
      <c r="AG23" s="2">
        <v>0.71</v>
      </c>
      <c r="AH23" s="2" t="s">
        <v>326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 t="s">
        <v>566</v>
      </c>
      <c r="BJ23" s="2" t="s">
        <v>567</v>
      </c>
      <c r="BK23" s="2">
        <v>2142.6023405778901</v>
      </c>
      <c r="BL23" s="2">
        <v>30.0207961165307</v>
      </c>
      <c r="BM23" s="2">
        <v>1596.44628353696</v>
      </c>
      <c r="BN23" s="2">
        <v>22.368401024022901</v>
      </c>
      <c r="BO23" s="2">
        <v>460.62278516395702</v>
      </c>
      <c r="BP23" s="2">
        <v>6.4539566946921303</v>
      </c>
    </row>
    <row r="24" spans="1:68" ht="395" x14ac:dyDescent="0.2">
      <c r="A24" s="2"/>
      <c r="B24" s="2"/>
      <c r="C24" s="2" t="s">
        <v>403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583</v>
      </c>
      <c r="AA24" s="2" t="s">
        <v>563</v>
      </c>
      <c r="AB24" s="2" t="s">
        <v>584</v>
      </c>
      <c r="AC24" s="2" t="s">
        <v>373</v>
      </c>
      <c r="AD24" s="2" t="s">
        <v>358</v>
      </c>
      <c r="AE24" s="2">
        <v>396290.68</v>
      </c>
      <c r="AF24" s="2">
        <v>296462.98</v>
      </c>
      <c r="AG24" s="2">
        <v>3.25</v>
      </c>
      <c r="AH24" s="2" t="s">
        <v>326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 t="s">
        <v>566</v>
      </c>
      <c r="BJ24" s="2" t="s">
        <v>567</v>
      </c>
      <c r="BK24" s="2">
        <v>804.74352597878101</v>
      </c>
      <c r="BL24" s="2">
        <v>2.4712272271283302</v>
      </c>
      <c r="BM24" s="2">
        <v>426.97066233924102</v>
      </c>
      <c r="BN24" s="2">
        <v>1.3111525497200101</v>
      </c>
      <c r="BO24" s="2">
        <v>711.62354008670798</v>
      </c>
      <c r="BP24" s="2">
        <v>2.1852719667285498</v>
      </c>
    </row>
    <row r="25" spans="1:68" ht="395" x14ac:dyDescent="0.2">
      <c r="A25" s="2"/>
      <c r="B25" s="2"/>
      <c r="C25" s="2" t="s">
        <v>404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 t="s">
        <v>585</v>
      </c>
      <c r="AA25" s="2" t="s">
        <v>563</v>
      </c>
      <c r="AB25" s="2" t="s">
        <v>586</v>
      </c>
      <c r="AC25" s="2" t="s">
        <v>405</v>
      </c>
      <c r="AD25" s="2" t="s">
        <v>587</v>
      </c>
      <c r="AE25" s="2">
        <v>391708.95</v>
      </c>
      <c r="AF25" s="2">
        <v>299717.83</v>
      </c>
      <c r="AG25" s="2">
        <v>2.14</v>
      </c>
      <c r="AH25" s="2" t="s">
        <v>326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 t="s">
        <v>566</v>
      </c>
      <c r="BJ25" s="2" t="s">
        <v>567</v>
      </c>
      <c r="BK25" s="2">
        <v>304.030127643931</v>
      </c>
      <c r="BL25" s="2">
        <v>1.4209167944766199</v>
      </c>
      <c r="BM25" s="2">
        <v>164.47261544569801</v>
      </c>
      <c r="BN25" s="2">
        <v>0.76868007565352603</v>
      </c>
      <c r="BO25" s="2">
        <v>704.56853071106696</v>
      </c>
      <c r="BP25" s="2">
        <v>3.2928751696593799</v>
      </c>
    </row>
    <row r="26" spans="1:68" ht="395" x14ac:dyDescent="0.2">
      <c r="A26" s="2"/>
      <c r="B26" s="2"/>
      <c r="C26" s="2" t="s">
        <v>406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588</v>
      </c>
      <c r="AA26" s="2" t="s">
        <v>563</v>
      </c>
      <c r="AB26" s="2" t="s">
        <v>589</v>
      </c>
      <c r="AC26" s="2" t="s">
        <v>374</v>
      </c>
      <c r="AD26" s="2" t="s">
        <v>359</v>
      </c>
      <c r="AE26" s="2">
        <v>395248.48</v>
      </c>
      <c r="AF26" s="2">
        <v>296036.71999999997</v>
      </c>
      <c r="AG26" s="2">
        <v>6.02</v>
      </c>
      <c r="AH26" s="2" t="s">
        <v>326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 t="s">
        <v>566</v>
      </c>
      <c r="BJ26" s="2" t="s">
        <v>567</v>
      </c>
      <c r="BK26" s="2">
        <v>2556.7514426825201</v>
      </c>
      <c r="BL26" s="2">
        <v>4.2410223244678198</v>
      </c>
      <c r="BM26" s="2">
        <v>484.30063520868998</v>
      </c>
      <c r="BN26" s="2">
        <v>0.80333573744620002</v>
      </c>
      <c r="BO26" s="2">
        <v>1852.3269133751</v>
      </c>
      <c r="BP26" s="2">
        <v>3.0725551419242301</v>
      </c>
    </row>
    <row r="27" spans="1:68" ht="395" x14ac:dyDescent="0.2">
      <c r="A27" s="2"/>
      <c r="B27" s="2"/>
      <c r="C27" s="2" t="s">
        <v>407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590</v>
      </c>
      <c r="AA27" s="2" t="s">
        <v>563</v>
      </c>
      <c r="AB27" s="2" t="s">
        <v>591</v>
      </c>
      <c r="AC27" s="2" t="s">
        <v>408</v>
      </c>
      <c r="AD27" s="2" t="s">
        <v>592</v>
      </c>
      <c r="AE27" s="2">
        <v>393009.3</v>
      </c>
      <c r="AF27" s="2">
        <v>298142.74</v>
      </c>
      <c r="AG27" s="2">
        <v>0.69</v>
      </c>
      <c r="AH27" s="2" t="s">
        <v>326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 t="s">
        <v>566</v>
      </c>
      <c r="BJ27" s="2" t="s">
        <v>567</v>
      </c>
      <c r="BK27" s="2">
        <v>92.520309926773194</v>
      </c>
      <c r="BL27" s="2">
        <v>1.3319530674414</v>
      </c>
      <c r="BM27" s="2">
        <v>55.265573052794402</v>
      </c>
      <c r="BN27" s="2">
        <v>0.79562151931654201</v>
      </c>
      <c r="BO27" s="2">
        <v>123.207891382228</v>
      </c>
      <c r="BP27" s="2">
        <v>1.7737416680665199</v>
      </c>
    </row>
    <row r="28" spans="1:68" ht="395" x14ac:dyDescent="0.2">
      <c r="A28" s="2"/>
      <c r="B28" s="2"/>
      <c r="C28" s="2" t="s">
        <v>409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593</v>
      </c>
      <c r="AA28" s="2" t="s">
        <v>563</v>
      </c>
      <c r="AB28" s="2" t="s">
        <v>594</v>
      </c>
      <c r="AC28" s="2" t="s">
        <v>410</v>
      </c>
      <c r="AD28" s="2" t="s">
        <v>595</v>
      </c>
      <c r="AE28" s="2">
        <v>396012.31</v>
      </c>
      <c r="AF28" s="2">
        <v>296184.01</v>
      </c>
      <c r="AG28" s="2">
        <v>0.91</v>
      </c>
      <c r="AH28" s="2" t="s">
        <v>326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 t="s">
        <v>566</v>
      </c>
      <c r="BJ28" s="2" t="s">
        <v>567</v>
      </c>
      <c r="BK28" s="2">
        <v>116.092514776843</v>
      </c>
      <c r="BL28" s="2">
        <v>1.2748063657280699</v>
      </c>
      <c r="BM28" s="2">
        <v>15.1518603839941</v>
      </c>
      <c r="BN28" s="2">
        <v>0.16638185594711299</v>
      </c>
      <c r="BO28" s="2">
        <v>91.153898551847305</v>
      </c>
      <c r="BP28" s="2">
        <v>1.0009566108391701</v>
      </c>
    </row>
    <row r="29" spans="1:68" ht="395" x14ac:dyDescent="0.2">
      <c r="A29" s="2"/>
      <c r="B29" s="2"/>
      <c r="C29" s="2" t="s">
        <v>411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596</v>
      </c>
      <c r="AA29" s="2" t="s">
        <v>563</v>
      </c>
      <c r="AB29" s="2" t="s">
        <v>597</v>
      </c>
      <c r="AC29" s="2" t="s">
        <v>412</v>
      </c>
      <c r="AD29" s="2" t="s">
        <v>598</v>
      </c>
      <c r="AE29" s="2">
        <v>391450.33</v>
      </c>
      <c r="AF29" s="2">
        <v>300882.82</v>
      </c>
      <c r="AG29" s="2">
        <v>0.77</v>
      </c>
      <c r="AH29" s="2" t="s">
        <v>326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 t="s">
        <v>566</v>
      </c>
      <c r="BJ29" s="2" t="s">
        <v>567</v>
      </c>
      <c r="BK29" s="2">
        <v>1.4329156530466201</v>
      </c>
      <c r="BL29" s="2">
        <v>1.863243757751E-2</v>
      </c>
      <c r="BM29" s="2">
        <v>0</v>
      </c>
      <c r="BN29" s="2">
        <v>0</v>
      </c>
      <c r="BO29" s="2">
        <v>0</v>
      </c>
      <c r="BP29" s="2">
        <v>0</v>
      </c>
    </row>
    <row r="30" spans="1:68" ht="395" x14ac:dyDescent="0.2">
      <c r="A30" s="2"/>
      <c r="B30" s="2"/>
      <c r="C30" s="2" t="s">
        <v>413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 t="s">
        <v>599</v>
      </c>
      <c r="AA30" s="2" t="s">
        <v>563</v>
      </c>
      <c r="AB30" s="2" t="s">
        <v>600</v>
      </c>
      <c r="AC30" s="2" t="s">
        <v>375</v>
      </c>
      <c r="AD30" s="2" t="s">
        <v>360</v>
      </c>
      <c r="AE30" s="2">
        <v>392678.71</v>
      </c>
      <c r="AF30" s="2">
        <v>297319.09000000003</v>
      </c>
      <c r="AG30" s="2">
        <v>2.54</v>
      </c>
      <c r="AH30" s="2" t="s">
        <v>326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 t="s">
        <v>566</v>
      </c>
      <c r="BJ30" s="2" t="s">
        <v>567</v>
      </c>
      <c r="BK30" s="2">
        <v>4659.3173858998898</v>
      </c>
      <c r="BL30" s="2">
        <v>18.638424226342099</v>
      </c>
      <c r="BM30" s="2">
        <v>1383.0147619730501</v>
      </c>
      <c r="BN30" s="2">
        <v>5.5324017897889597</v>
      </c>
      <c r="BO30" s="2">
        <v>1704.8462198340001</v>
      </c>
      <c r="BP30" s="2">
        <v>6.8198073782443096</v>
      </c>
    </row>
    <row r="31" spans="1:68" ht="395" x14ac:dyDescent="0.2">
      <c r="A31" s="2"/>
      <c r="B31" s="2"/>
      <c r="C31" s="2" t="s">
        <v>414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 t="s">
        <v>601</v>
      </c>
      <c r="AA31" s="2" t="s">
        <v>563</v>
      </c>
      <c r="AB31" s="2" t="s">
        <v>602</v>
      </c>
      <c r="AC31" s="2" t="s">
        <v>376</v>
      </c>
      <c r="AD31" s="2" t="s">
        <v>361</v>
      </c>
      <c r="AE31" s="2">
        <v>393046.18</v>
      </c>
      <c r="AF31" s="2">
        <v>298353.40000000002</v>
      </c>
      <c r="AG31" s="2">
        <v>0.56999999999999995</v>
      </c>
      <c r="AH31" s="2" t="s">
        <v>326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 t="s">
        <v>566</v>
      </c>
      <c r="BJ31" s="2" t="s">
        <v>567</v>
      </c>
      <c r="BK31" s="2">
        <v>1662.3561481736001</v>
      </c>
      <c r="BL31" s="2">
        <v>29.367741783135699</v>
      </c>
      <c r="BM31" s="2">
        <v>486.84550111885397</v>
      </c>
      <c r="BN31" s="2">
        <v>8.6007760616449396</v>
      </c>
      <c r="BO31" s="2">
        <v>804.64418716865498</v>
      </c>
      <c r="BP31" s="2">
        <v>14.2151143375819</v>
      </c>
    </row>
    <row r="32" spans="1:68" ht="395" x14ac:dyDescent="0.2">
      <c r="A32" s="2"/>
      <c r="B32" s="2"/>
      <c r="C32" s="2" t="s">
        <v>415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 t="s">
        <v>603</v>
      </c>
      <c r="AA32" s="2" t="s">
        <v>563</v>
      </c>
      <c r="AB32" s="2" t="s">
        <v>604</v>
      </c>
      <c r="AC32" s="2" t="s">
        <v>416</v>
      </c>
      <c r="AD32" s="2" t="s">
        <v>605</v>
      </c>
      <c r="AE32" s="2">
        <v>392349.33</v>
      </c>
      <c r="AF32" s="2">
        <v>298218.94</v>
      </c>
      <c r="AG32" s="2">
        <v>0.85</v>
      </c>
      <c r="AH32" s="2" t="s">
        <v>326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 t="s">
        <v>566</v>
      </c>
      <c r="BJ32" s="2" t="s">
        <v>567</v>
      </c>
      <c r="BK32" s="2">
        <v>1924.8527294975599</v>
      </c>
      <c r="BL32" s="2">
        <v>22.5122623744751</v>
      </c>
      <c r="BM32" s="2">
        <v>102.447127565044</v>
      </c>
      <c r="BN32" s="2">
        <v>1.19817821899424</v>
      </c>
      <c r="BO32" s="2">
        <v>6.2763991504762</v>
      </c>
      <c r="BP32" s="2">
        <v>7.3406106491760006E-2</v>
      </c>
    </row>
    <row r="33" spans="1:68" ht="395" x14ac:dyDescent="0.2">
      <c r="A33" s="2"/>
      <c r="B33" s="2"/>
      <c r="C33" s="2" t="s">
        <v>417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606</v>
      </c>
      <c r="AA33" s="2" t="s">
        <v>563</v>
      </c>
      <c r="AB33" s="2" t="s">
        <v>607</v>
      </c>
      <c r="AC33" s="2" t="s">
        <v>418</v>
      </c>
      <c r="AD33" s="2" t="s">
        <v>608</v>
      </c>
      <c r="AE33" s="2">
        <v>392952.5</v>
      </c>
      <c r="AF33" s="2">
        <v>296020.8</v>
      </c>
      <c r="AG33" s="2">
        <v>0.72</v>
      </c>
      <c r="AH33" s="2" t="s">
        <v>326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 t="s">
        <v>566</v>
      </c>
      <c r="BJ33" s="2" t="s">
        <v>567</v>
      </c>
      <c r="BK33" s="2">
        <v>418.09667206372501</v>
      </c>
      <c r="BL33" s="2">
        <v>5.7743934047566503</v>
      </c>
      <c r="BM33" s="2">
        <v>255.399313319827</v>
      </c>
      <c r="BN33" s="2">
        <v>3.5273567310016798</v>
      </c>
      <c r="BO33" s="2">
        <v>344.51473916021303</v>
      </c>
      <c r="BP33" s="2">
        <v>4.7581427228987199</v>
      </c>
    </row>
    <row r="34" spans="1:68" ht="395" x14ac:dyDescent="0.2">
      <c r="A34" s="2"/>
      <c r="B34" s="2"/>
      <c r="C34" s="2" t="s">
        <v>419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609</v>
      </c>
      <c r="AA34" s="2" t="s">
        <v>563</v>
      </c>
      <c r="AB34" s="2" t="s">
        <v>610</v>
      </c>
      <c r="AC34" s="2" t="s">
        <v>420</v>
      </c>
      <c r="AD34" s="2" t="s">
        <v>611</v>
      </c>
      <c r="AE34" s="2">
        <v>392804.22</v>
      </c>
      <c r="AF34" s="2">
        <v>296043.98</v>
      </c>
      <c r="AG34" s="2">
        <v>1.44</v>
      </c>
      <c r="AH34" s="2" t="s">
        <v>326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 t="s">
        <v>566</v>
      </c>
      <c r="BJ34" s="2" t="s">
        <v>567</v>
      </c>
      <c r="BK34" s="2">
        <v>253.751939288834</v>
      </c>
      <c r="BL34" s="2">
        <v>1.76108399096751</v>
      </c>
      <c r="BM34" s="2">
        <v>108.236675278332</v>
      </c>
      <c r="BN34" s="2">
        <v>0.75118194801756299</v>
      </c>
      <c r="BO34" s="2">
        <v>74.1062967087815</v>
      </c>
      <c r="BP34" s="2">
        <v>0.51431099651684997</v>
      </c>
    </row>
    <row r="35" spans="1:68" ht="395" x14ac:dyDescent="0.2">
      <c r="A35" s="2"/>
      <c r="B35" s="2"/>
      <c r="C35" s="2" t="s">
        <v>421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 t="s">
        <v>612</v>
      </c>
      <c r="AA35" s="2" t="s">
        <v>563</v>
      </c>
      <c r="AB35" s="2" t="s">
        <v>613</v>
      </c>
      <c r="AC35" s="2" t="s">
        <v>422</v>
      </c>
      <c r="AD35" s="2" t="s">
        <v>614</v>
      </c>
      <c r="AE35" s="2">
        <v>393378.14</v>
      </c>
      <c r="AF35" s="2">
        <v>296526.14</v>
      </c>
      <c r="AG35" s="2">
        <v>0.7</v>
      </c>
      <c r="AH35" s="2" t="s">
        <v>326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 t="s">
        <v>566</v>
      </c>
      <c r="BJ35" s="2" t="s">
        <v>567</v>
      </c>
      <c r="BK35" s="2">
        <v>2119.7840220727799</v>
      </c>
      <c r="BL35" s="2">
        <v>30.2776618990308</v>
      </c>
      <c r="BM35" s="2">
        <v>458.57952985051998</v>
      </c>
      <c r="BN35" s="2">
        <v>6.5500616166800301</v>
      </c>
      <c r="BO35" s="2">
        <v>39.571802514563302</v>
      </c>
      <c r="BP35" s="2">
        <v>0.56521874152990004</v>
      </c>
    </row>
    <row r="36" spans="1:68" ht="395" x14ac:dyDescent="0.2">
      <c r="A36" s="2"/>
      <c r="B36" s="2"/>
      <c r="C36" s="2" t="s">
        <v>423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 t="s">
        <v>615</v>
      </c>
      <c r="AA36" s="2" t="s">
        <v>563</v>
      </c>
      <c r="AB36" s="2"/>
      <c r="AC36" s="2" t="s">
        <v>424</v>
      </c>
      <c r="AD36" s="2" t="s">
        <v>616</v>
      </c>
      <c r="AE36" s="2">
        <v>0</v>
      </c>
      <c r="AF36" s="2">
        <v>0</v>
      </c>
      <c r="AG36" s="2">
        <v>6.73</v>
      </c>
      <c r="AH36" s="2" t="s">
        <v>326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 t="s">
        <v>566</v>
      </c>
      <c r="BJ36" s="2" t="s">
        <v>567</v>
      </c>
      <c r="BK36" s="2">
        <v>1647.5244394475999</v>
      </c>
      <c r="BL36" s="2">
        <v>2.4475401560254499</v>
      </c>
      <c r="BM36" s="2">
        <v>389.98738663974001</v>
      </c>
      <c r="BN36" s="2">
        <v>0.57936001815197502</v>
      </c>
      <c r="BO36" s="2">
        <v>1871.2351231971099</v>
      </c>
      <c r="BP36" s="2">
        <v>2.77988173997938</v>
      </c>
    </row>
    <row r="37" spans="1:68" ht="395" x14ac:dyDescent="0.2">
      <c r="A37" s="2"/>
      <c r="B37" s="2"/>
      <c r="C37" s="2" t="s">
        <v>366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366</v>
      </c>
      <c r="AA37" s="2"/>
      <c r="AB37" s="2"/>
      <c r="AC37" s="2"/>
      <c r="AD37" s="2"/>
      <c r="AE37" s="2">
        <v>391716.92</v>
      </c>
      <c r="AF37" s="2">
        <v>300935.03000000003</v>
      </c>
      <c r="AG37" s="2"/>
      <c r="AH37" s="2"/>
      <c r="AI37" s="2">
        <v>36510</v>
      </c>
      <c r="AJ37" s="2"/>
      <c r="AK37" s="2" t="s">
        <v>369</v>
      </c>
      <c r="AL37" s="2">
        <v>2.42</v>
      </c>
      <c r="AM37" s="2">
        <v>0.3</v>
      </c>
      <c r="AN37" s="2" t="s">
        <v>563</v>
      </c>
      <c r="AO37" s="2" t="s">
        <v>617</v>
      </c>
      <c r="AP37" s="2" t="s">
        <v>534</v>
      </c>
      <c r="AQ37" s="2">
        <v>1</v>
      </c>
      <c r="AR37" s="2">
        <v>0</v>
      </c>
      <c r="AS37" s="2">
        <v>0</v>
      </c>
      <c r="AT37" s="2" t="s">
        <v>513</v>
      </c>
      <c r="AU37" s="2">
        <v>0</v>
      </c>
      <c r="AV37" s="2">
        <v>0</v>
      </c>
      <c r="AW37" s="2">
        <v>12</v>
      </c>
      <c r="AX37" s="2">
        <v>40</v>
      </c>
      <c r="AY37" s="2">
        <v>0</v>
      </c>
      <c r="AZ37" s="2"/>
      <c r="BA37" s="2"/>
      <c r="BB37" s="2"/>
      <c r="BC37" s="2"/>
      <c r="BD37" s="2"/>
      <c r="BE37" s="2"/>
      <c r="BF37" s="2"/>
      <c r="BG37" s="2"/>
      <c r="BH37" s="2"/>
      <c r="BI37" s="2" t="s">
        <v>618</v>
      </c>
      <c r="BJ37" s="2" t="s">
        <v>619</v>
      </c>
      <c r="BK37" s="2">
        <v>6444.4122390459997</v>
      </c>
      <c r="BL37" s="2">
        <v>26.589420698520101</v>
      </c>
      <c r="BM37" s="2">
        <v>6269.0042491788199</v>
      </c>
      <c r="BN37" s="2">
        <v>25.865693434736201</v>
      </c>
      <c r="BO37" s="2">
        <v>4603.6627494742997</v>
      </c>
      <c r="BP37" s="2">
        <v>18.994552343845498</v>
      </c>
    </row>
    <row r="38" spans="1:68" ht="395" x14ac:dyDescent="0.2">
      <c r="A38" s="2"/>
      <c r="B38" s="2"/>
      <c r="C38" s="2" t="s">
        <v>425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 t="s">
        <v>620</v>
      </c>
      <c r="AA38" s="2"/>
      <c r="AB38" s="2"/>
      <c r="AC38" s="2"/>
      <c r="AD38" s="2"/>
      <c r="AE38" s="2">
        <v>394972.63400000002</v>
      </c>
      <c r="AF38" s="2">
        <v>295312.45600000001</v>
      </c>
      <c r="AG38" s="2"/>
      <c r="AH38" s="2"/>
      <c r="AI38" s="2"/>
      <c r="AJ38" s="2" t="s">
        <v>425</v>
      </c>
      <c r="AK38" s="2" t="s">
        <v>426</v>
      </c>
      <c r="AL38" s="2">
        <v>1.7902799406000001</v>
      </c>
      <c r="AM38" s="2"/>
      <c r="AN38" s="2" t="s">
        <v>563</v>
      </c>
      <c r="AO38" s="2" t="s">
        <v>621</v>
      </c>
      <c r="AP38" s="2"/>
      <c r="AQ38" s="2"/>
      <c r="AR38" s="2"/>
      <c r="AS38" s="2"/>
      <c r="AT38" s="2"/>
      <c r="AU38" s="2">
        <v>0</v>
      </c>
      <c r="AV38" s="2" t="s">
        <v>622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 t="s">
        <v>623</v>
      </c>
      <c r="BJ38" s="2" t="s">
        <v>624</v>
      </c>
      <c r="BK38" s="2">
        <v>4037.0384028271301</v>
      </c>
      <c r="BL38" s="2">
        <v>22.531795665729799</v>
      </c>
      <c r="BM38" s="2">
        <v>1304.5827353040499</v>
      </c>
      <c r="BN38" s="2">
        <v>7.2812266537580701</v>
      </c>
      <c r="BO38" s="2">
        <v>589.07009636688201</v>
      </c>
      <c r="BP38" s="2">
        <v>3.2877584307435499</v>
      </c>
    </row>
    <row r="39" spans="1:68" ht="395" x14ac:dyDescent="0.2">
      <c r="A39" s="2"/>
      <c r="B39" s="2"/>
      <c r="C39" s="2" t="s">
        <v>362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 t="s">
        <v>625</v>
      </c>
      <c r="AA39" s="2"/>
      <c r="AB39" s="2"/>
      <c r="AC39" s="2"/>
      <c r="AD39" s="2"/>
      <c r="AE39" s="2">
        <v>393630.35</v>
      </c>
      <c r="AF39" s="2">
        <v>297497.26</v>
      </c>
      <c r="AG39" s="2"/>
      <c r="AH39" s="2"/>
      <c r="AI39" s="2"/>
      <c r="AJ39" s="2" t="s">
        <v>362</v>
      </c>
      <c r="AK39" s="2" t="s">
        <v>367</v>
      </c>
      <c r="AL39" s="2">
        <v>1.52300298475</v>
      </c>
      <c r="AM39" s="2"/>
      <c r="AN39" s="2" t="s">
        <v>563</v>
      </c>
      <c r="AO39" s="2" t="s">
        <v>626</v>
      </c>
      <c r="AP39" s="2"/>
      <c r="AQ39" s="2"/>
      <c r="AR39" s="2"/>
      <c r="AS39" s="2"/>
      <c r="AT39" s="2"/>
      <c r="AU39" s="2">
        <v>0</v>
      </c>
      <c r="AV39" s="2" t="s">
        <v>627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 t="s">
        <v>623</v>
      </c>
      <c r="BJ39" s="2" t="s">
        <v>624</v>
      </c>
      <c r="BK39" s="2">
        <v>3271.9728733351499</v>
      </c>
      <c r="BL39" s="2">
        <v>21.4665856207654</v>
      </c>
      <c r="BM39" s="2">
        <v>781.41421428551905</v>
      </c>
      <c r="BN39" s="2">
        <v>5.1266608207375102</v>
      </c>
      <c r="BO39" s="2">
        <v>423.73251747917999</v>
      </c>
      <c r="BP39" s="2">
        <v>2.7800017661813801</v>
      </c>
    </row>
    <row r="40" spans="1:68" ht="395" x14ac:dyDescent="0.2">
      <c r="A40" s="2"/>
      <c r="B40" s="2"/>
      <c r="C40" s="2" t="s">
        <v>427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 t="s">
        <v>628</v>
      </c>
      <c r="AA40" s="2"/>
      <c r="AB40" s="2"/>
      <c r="AC40" s="2"/>
      <c r="AD40" s="2"/>
      <c r="AE40" s="2">
        <v>393256.25</v>
      </c>
      <c r="AF40" s="2">
        <v>294908.34999999998</v>
      </c>
      <c r="AG40" s="2"/>
      <c r="AH40" s="2"/>
      <c r="AI40" s="2"/>
      <c r="AJ40" s="2" t="s">
        <v>427</v>
      </c>
      <c r="AK40" s="2" t="s">
        <v>428</v>
      </c>
      <c r="AL40" s="2">
        <v>1.0413656600000001</v>
      </c>
      <c r="AM40" s="2"/>
      <c r="AN40" s="2" t="s">
        <v>563</v>
      </c>
      <c r="AO40" s="2" t="s">
        <v>629</v>
      </c>
      <c r="AP40" s="2"/>
      <c r="AQ40" s="2"/>
      <c r="AR40" s="2"/>
      <c r="AS40" s="2"/>
      <c r="AT40" s="2"/>
      <c r="AU40" s="2">
        <v>0</v>
      </c>
      <c r="AV40" s="2">
        <v>36440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 t="s">
        <v>623</v>
      </c>
      <c r="BJ40" s="2" t="s">
        <v>624</v>
      </c>
      <c r="BK40" s="2">
        <v>610.60869021055305</v>
      </c>
      <c r="BL40" s="2">
        <v>5.8588693439238098</v>
      </c>
      <c r="BM40" s="2">
        <v>0</v>
      </c>
      <c r="BN40" s="2">
        <v>0</v>
      </c>
      <c r="BO40" s="2">
        <v>0</v>
      </c>
      <c r="BP40" s="2">
        <v>0</v>
      </c>
    </row>
    <row r="41" spans="1:68" ht="395" x14ac:dyDescent="0.2">
      <c r="A41" s="2"/>
      <c r="B41" s="2"/>
      <c r="C41" s="2" t="s">
        <v>429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 t="s">
        <v>630</v>
      </c>
      <c r="AA41" s="2"/>
      <c r="AB41" s="2"/>
      <c r="AC41" s="2"/>
      <c r="AD41" s="2"/>
      <c r="AE41" s="2">
        <v>393104.66</v>
      </c>
      <c r="AF41" s="2">
        <v>299360.25</v>
      </c>
      <c r="AG41" s="2"/>
      <c r="AH41" s="2"/>
      <c r="AI41" s="2"/>
      <c r="AJ41" s="2" t="s">
        <v>429</v>
      </c>
      <c r="AK41" s="2" t="s">
        <v>430</v>
      </c>
      <c r="AL41" s="2">
        <v>0.62023289250000002</v>
      </c>
      <c r="AM41" s="2"/>
      <c r="AN41" s="2" t="s">
        <v>563</v>
      </c>
      <c r="AO41" s="2" t="s">
        <v>631</v>
      </c>
      <c r="AP41" s="2"/>
      <c r="AQ41" s="2"/>
      <c r="AR41" s="2"/>
      <c r="AS41" s="2"/>
      <c r="AT41" s="2"/>
      <c r="AU41" s="2">
        <v>0</v>
      </c>
      <c r="AV41" s="2">
        <v>34400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 t="s">
        <v>623</v>
      </c>
      <c r="BJ41" s="2" t="s">
        <v>624</v>
      </c>
      <c r="BK41" s="2">
        <v>244.19390886617799</v>
      </c>
      <c r="BL41" s="2">
        <v>3.93399806442156</v>
      </c>
      <c r="BM41" s="2">
        <v>100.07937607090901</v>
      </c>
      <c r="BN41" s="2">
        <v>1.6122927618445799</v>
      </c>
      <c r="BO41" s="2">
        <v>0</v>
      </c>
      <c r="BP41" s="2">
        <v>0</v>
      </c>
    </row>
    <row r="42" spans="1:68" ht="395" x14ac:dyDescent="0.2">
      <c r="A42" s="2"/>
      <c r="B42" s="2"/>
      <c r="C42" s="2" t="s">
        <v>431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 t="s">
        <v>632</v>
      </c>
      <c r="AA42" s="2"/>
      <c r="AB42" s="2"/>
      <c r="AC42" s="2"/>
      <c r="AD42" s="2"/>
      <c r="AE42" s="2">
        <v>392656.46</v>
      </c>
      <c r="AF42" s="2">
        <v>298860.78999999998</v>
      </c>
      <c r="AG42" s="2"/>
      <c r="AH42" s="2"/>
      <c r="AI42" s="2"/>
      <c r="AJ42" s="2" t="s">
        <v>431</v>
      </c>
      <c r="AK42" s="2" t="s">
        <v>432</v>
      </c>
      <c r="AL42" s="2">
        <v>2.0181416154999998</v>
      </c>
      <c r="AM42" s="2"/>
      <c r="AN42" s="2" t="s">
        <v>563</v>
      </c>
      <c r="AO42" s="2" t="s">
        <v>631</v>
      </c>
      <c r="AP42" s="2"/>
      <c r="AQ42" s="2"/>
      <c r="AR42" s="2"/>
      <c r="AS42" s="2"/>
      <c r="AT42" s="2"/>
      <c r="AU42" s="2">
        <v>0</v>
      </c>
      <c r="AV42" s="2">
        <v>36610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 t="s">
        <v>623</v>
      </c>
      <c r="BJ42" s="2" t="s">
        <v>624</v>
      </c>
      <c r="BK42" s="2">
        <v>2080.2671046883602</v>
      </c>
      <c r="BL42" s="2">
        <v>10.2996303631231</v>
      </c>
      <c r="BM42" s="2">
        <v>730.54148041347798</v>
      </c>
      <c r="BN42" s="2">
        <v>3.61699091247936</v>
      </c>
      <c r="BO42" s="2">
        <v>860.46667365617805</v>
      </c>
      <c r="BP42" s="2">
        <v>4.2602647796867297</v>
      </c>
    </row>
    <row r="43" spans="1:68" ht="395" x14ac:dyDescent="0.2">
      <c r="A43" s="2"/>
      <c r="B43" s="2"/>
      <c r="C43" s="2" t="s">
        <v>433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 t="s">
        <v>633</v>
      </c>
      <c r="AA43" s="2"/>
      <c r="AB43" s="2"/>
      <c r="AC43" s="2"/>
      <c r="AD43" s="2"/>
      <c r="AE43" s="2">
        <v>392498.71</v>
      </c>
      <c r="AF43" s="2">
        <v>298758.75</v>
      </c>
      <c r="AG43" s="2"/>
      <c r="AH43" s="2"/>
      <c r="AI43" s="2"/>
      <c r="AJ43" s="2" t="s">
        <v>433</v>
      </c>
      <c r="AK43" s="2" t="s">
        <v>434</v>
      </c>
      <c r="AL43" s="2">
        <v>3.71422731513</v>
      </c>
      <c r="AM43" s="2"/>
      <c r="AN43" s="2" t="s">
        <v>563</v>
      </c>
      <c r="AO43" s="2" t="s">
        <v>631</v>
      </c>
      <c r="AP43" s="2"/>
      <c r="AQ43" s="2"/>
      <c r="AR43" s="2"/>
      <c r="AS43" s="2"/>
      <c r="AT43" s="2"/>
      <c r="AU43" s="2">
        <v>0</v>
      </c>
      <c r="AV43" s="2">
        <v>36620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 t="s">
        <v>623</v>
      </c>
      <c r="BJ43" s="2" t="s">
        <v>624</v>
      </c>
      <c r="BK43" s="2">
        <v>3015.0592469582198</v>
      </c>
      <c r="BL43" s="2">
        <v>8.1111339588965308</v>
      </c>
      <c r="BM43" s="2">
        <v>1556.8405168243901</v>
      </c>
      <c r="BN43" s="2">
        <v>4.18822349754487</v>
      </c>
      <c r="BO43" s="2">
        <v>1021.96436622752</v>
      </c>
      <c r="BP43" s="2">
        <v>2.7492958501737501</v>
      </c>
    </row>
    <row r="44" spans="1:68" ht="395" x14ac:dyDescent="0.2">
      <c r="A44" s="2"/>
      <c r="B44" s="2"/>
      <c r="C44" s="2" t="s">
        <v>435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 t="s">
        <v>634</v>
      </c>
      <c r="AA44" s="2"/>
      <c r="AB44" s="2"/>
      <c r="AC44" s="2"/>
      <c r="AD44" s="2"/>
      <c r="AE44" s="2">
        <v>392631.9</v>
      </c>
      <c r="AF44" s="2">
        <v>297788.65000000002</v>
      </c>
      <c r="AG44" s="2"/>
      <c r="AH44" s="2"/>
      <c r="AI44" s="2"/>
      <c r="AJ44" s="2" t="s">
        <v>435</v>
      </c>
      <c r="AK44" s="2" t="s">
        <v>436</v>
      </c>
      <c r="AL44" s="2">
        <v>2.0181173735</v>
      </c>
      <c r="AM44" s="2"/>
      <c r="AN44" s="2" t="s">
        <v>563</v>
      </c>
      <c r="AO44" s="2" t="s">
        <v>635</v>
      </c>
      <c r="AP44" s="2"/>
      <c r="AQ44" s="2"/>
      <c r="AR44" s="2"/>
      <c r="AS44" s="2"/>
      <c r="AT44" s="2"/>
      <c r="AU44" s="2">
        <v>0</v>
      </c>
      <c r="AV44" s="2">
        <v>36640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 t="s">
        <v>623</v>
      </c>
      <c r="BJ44" s="2" t="s">
        <v>624</v>
      </c>
      <c r="BK44" s="2">
        <v>207.109328723478</v>
      </c>
      <c r="BL44" s="2">
        <v>1.0254332925219101</v>
      </c>
      <c r="BM44" s="2">
        <v>137.46438816221001</v>
      </c>
      <c r="BN44" s="2">
        <v>0.68060942028299298</v>
      </c>
      <c r="BO44" s="2">
        <v>2570.8432851309099</v>
      </c>
      <c r="BP44" s="2">
        <v>12.7286796334964</v>
      </c>
    </row>
    <row r="45" spans="1:68" ht="395" x14ac:dyDescent="0.2">
      <c r="A45" s="2"/>
      <c r="B45" s="2"/>
      <c r="C45" s="2" t="s">
        <v>437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 t="s">
        <v>636</v>
      </c>
      <c r="AA45" s="2"/>
      <c r="AB45" s="2"/>
      <c r="AC45" s="2"/>
      <c r="AD45" s="2"/>
      <c r="AE45" s="2">
        <v>395471.45</v>
      </c>
      <c r="AF45" s="2">
        <v>295660.99</v>
      </c>
      <c r="AG45" s="2"/>
      <c r="AH45" s="2"/>
      <c r="AI45" s="2"/>
      <c r="AJ45" s="2" t="s">
        <v>437</v>
      </c>
      <c r="AK45" s="2" t="s">
        <v>438</v>
      </c>
      <c r="AL45" s="2">
        <v>3.5205142066500001</v>
      </c>
      <c r="AM45" s="2"/>
      <c r="AN45" s="2" t="s">
        <v>563</v>
      </c>
      <c r="AO45" s="2" t="s">
        <v>621</v>
      </c>
      <c r="AP45" s="2"/>
      <c r="AQ45" s="2"/>
      <c r="AR45" s="2"/>
      <c r="AS45" s="2"/>
      <c r="AT45" s="2"/>
      <c r="AU45" s="2">
        <v>0</v>
      </c>
      <c r="AV45" s="2">
        <v>36680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 t="s">
        <v>623</v>
      </c>
      <c r="BJ45" s="2" t="s">
        <v>624</v>
      </c>
      <c r="BK45" s="2">
        <v>1864.2962217264201</v>
      </c>
      <c r="BL45" s="2">
        <v>5.2913032200202599</v>
      </c>
      <c r="BM45" s="2">
        <v>407.35446991421099</v>
      </c>
      <c r="BN45" s="2">
        <v>1.1561660605366</v>
      </c>
      <c r="BO45" s="2">
        <v>1750.2977728537501</v>
      </c>
      <c r="BP45" s="2">
        <v>4.9677492951838698</v>
      </c>
    </row>
    <row r="46" spans="1:68" ht="395" x14ac:dyDescent="0.2">
      <c r="A46" s="2"/>
      <c r="B46" s="2"/>
      <c r="C46" s="2" t="s">
        <v>439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 t="s">
        <v>637</v>
      </c>
      <c r="AA46" s="2"/>
      <c r="AB46" s="2"/>
      <c r="AC46" s="2"/>
      <c r="AD46" s="2"/>
      <c r="AE46" s="2">
        <v>395098.08</v>
      </c>
      <c r="AF46" s="2">
        <v>296421.13</v>
      </c>
      <c r="AG46" s="2"/>
      <c r="AH46" s="2"/>
      <c r="AI46" s="2"/>
      <c r="AJ46" s="2" t="s">
        <v>439</v>
      </c>
      <c r="AK46" s="2" t="s">
        <v>440</v>
      </c>
      <c r="AL46" s="2">
        <v>0.12154795395</v>
      </c>
      <c r="AM46" s="2"/>
      <c r="AN46" s="2" t="s">
        <v>563</v>
      </c>
      <c r="AO46" s="2" t="s">
        <v>621</v>
      </c>
      <c r="AP46" s="2"/>
      <c r="AQ46" s="2"/>
      <c r="AR46" s="2"/>
      <c r="AS46" s="2"/>
      <c r="AT46" s="2"/>
      <c r="AU46" s="2">
        <v>0</v>
      </c>
      <c r="AV46" s="2">
        <v>40530</v>
      </c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 t="s">
        <v>623</v>
      </c>
      <c r="BJ46" s="2" t="s">
        <v>624</v>
      </c>
      <c r="BK46" s="2">
        <v>37.159868043099799</v>
      </c>
      <c r="BL46" s="2">
        <v>3.0547830101283</v>
      </c>
      <c r="BM46" s="2">
        <v>106.041936262569</v>
      </c>
      <c r="BN46" s="2">
        <v>8.7173373403879992</v>
      </c>
      <c r="BO46" s="2">
        <v>12.9742470047167</v>
      </c>
      <c r="BP46" s="2">
        <v>1.0665675473671701</v>
      </c>
    </row>
    <row r="47" spans="1:68" ht="395" x14ac:dyDescent="0.2">
      <c r="A47" s="2"/>
      <c r="B47" s="2"/>
      <c r="C47" s="2" t="s">
        <v>441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 t="s">
        <v>638</v>
      </c>
      <c r="AA47" s="2"/>
      <c r="AB47" s="2"/>
      <c r="AC47" s="2"/>
      <c r="AD47" s="2"/>
      <c r="AE47" s="2">
        <v>391997.95</v>
      </c>
      <c r="AF47" s="2">
        <v>298114.21999999997</v>
      </c>
      <c r="AG47" s="2"/>
      <c r="AH47" s="2"/>
      <c r="AI47" s="2"/>
      <c r="AJ47" s="2" t="s">
        <v>441</v>
      </c>
      <c r="AK47" s="2" t="s">
        <v>442</v>
      </c>
      <c r="AL47" s="2">
        <v>5.1173606491800001</v>
      </c>
      <c r="AM47" s="2"/>
      <c r="AN47" s="2" t="s">
        <v>563</v>
      </c>
      <c r="AO47" s="2" t="s">
        <v>635</v>
      </c>
      <c r="AP47" s="2"/>
      <c r="AQ47" s="2"/>
      <c r="AR47" s="2"/>
      <c r="AS47" s="2"/>
      <c r="AT47" s="2"/>
      <c r="AU47" s="2">
        <v>0</v>
      </c>
      <c r="AV47" s="2">
        <v>27372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 t="s">
        <v>623</v>
      </c>
      <c r="BJ47" s="2" t="s">
        <v>624</v>
      </c>
      <c r="BK47" s="2">
        <v>5308.7184674524397</v>
      </c>
      <c r="BL47" s="2">
        <v>10.3656837043774</v>
      </c>
      <c r="BM47" s="2">
        <v>551.25871688980396</v>
      </c>
      <c r="BN47" s="2">
        <v>1.0763753123459201</v>
      </c>
      <c r="BO47" s="2">
        <v>649.09978906132699</v>
      </c>
      <c r="BP47" s="2">
        <v>1.2674175786942099</v>
      </c>
    </row>
    <row r="48" spans="1:68" ht="395" x14ac:dyDescent="0.2">
      <c r="A48" s="2"/>
      <c r="B48" s="2"/>
      <c r="C48" s="2" t="s">
        <v>443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 t="s">
        <v>639</v>
      </c>
      <c r="AA48" s="2"/>
      <c r="AB48" s="2"/>
      <c r="AC48" s="2"/>
      <c r="AD48" s="2"/>
      <c r="AE48" s="2">
        <v>391397.33</v>
      </c>
      <c r="AF48" s="2">
        <v>297827</v>
      </c>
      <c r="AG48" s="2"/>
      <c r="AH48" s="2"/>
      <c r="AI48" s="2"/>
      <c r="AJ48" s="2" t="s">
        <v>443</v>
      </c>
      <c r="AK48" s="2" t="s">
        <v>444</v>
      </c>
      <c r="AL48" s="2">
        <v>1.81609331963</v>
      </c>
      <c r="AM48" s="2"/>
      <c r="AN48" s="2" t="s">
        <v>563</v>
      </c>
      <c r="AO48" s="2" t="s">
        <v>640</v>
      </c>
      <c r="AP48" s="2"/>
      <c r="AQ48" s="2"/>
      <c r="AR48" s="2"/>
      <c r="AS48" s="2"/>
      <c r="AT48" s="2"/>
      <c r="AU48" s="2">
        <v>0</v>
      </c>
      <c r="AV48" s="2">
        <v>41900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 t="s">
        <v>623</v>
      </c>
      <c r="BJ48" s="2" t="s">
        <v>624</v>
      </c>
      <c r="BK48" s="2">
        <v>7856.4634074355899</v>
      </c>
      <c r="BL48" s="2">
        <v>43.225827413478598</v>
      </c>
      <c r="BM48" s="2">
        <v>87.609178986700499</v>
      </c>
      <c r="BN48" s="2">
        <v>0.48202086031885</v>
      </c>
      <c r="BO48" s="2">
        <v>0</v>
      </c>
      <c r="BP48" s="2">
        <v>0</v>
      </c>
    </row>
    <row r="49" spans="1:68" ht="395" x14ac:dyDescent="0.2">
      <c r="A49" s="2"/>
      <c r="B49" s="2"/>
      <c r="C49" s="2" t="s">
        <v>363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 t="s">
        <v>641</v>
      </c>
      <c r="AA49" s="2"/>
      <c r="AB49" s="2"/>
      <c r="AC49" s="2"/>
      <c r="AD49" s="2"/>
      <c r="AE49" s="2">
        <v>395908.99</v>
      </c>
      <c r="AF49" s="2">
        <v>295657.43</v>
      </c>
      <c r="AG49" s="2"/>
      <c r="AH49" s="2"/>
      <c r="AI49" s="2"/>
      <c r="AJ49" s="2" t="s">
        <v>363</v>
      </c>
      <c r="AK49" s="2" t="s">
        <v>368</v>
      </c>
      <c r="AL49" s="2">
        <v>0.61921564684999997</v>
      </c>
      <c r="AM49" s="2"/>
      <c r="AN49" s="2" t="s">
        <v>563</v>
      </c>
      <c r="AO49" s="2" t="s">
        <v>621</v>
      </c>
      <c r="AP49" s="2"/>
      <c r="AQ49" s="2"/>
      <c r="AR49" s="2"/>
      <c r="AS49" s="2"/>
      <c r="AT49" s="2"/>
      <c r="AU49" s="2">
        <v>0</v>
      </c>
      <c r="AV49" s="2">
        <v>36690</v>
      </c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 t="s">
        <v>623</v>
      </c>
      <c r="BJ49" s="2" t="s">
        <v>624</v>
      </c>
      <c r="BK49" s="2">
        <v>1249.33714471024</v>
      </c>
      <c r="BL49" s="2">
        <v>20.16004559312</v>
      </c>
      <c r="BM49" s="2">
        <v>200.173880391198</v>
      </c>
      <c r="BN49" s="2">
        <v>3.2301245282947502</v>
      </c>
      <c r="BO49" s="2">
        <v>179.921754367067</v>
      </c>
      <c r="BP49" s="2">
        <v>2.90332420403257</v>
      </c>
    </row>
    <row r="50" spans="1:68" ht="395" x14ac:dyDescent="0.2">
      <c r="A50" s="2"/>
      <c r="B50" s="2"/>
      <c r="C50" s="2" t="s">
        <v>445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 t="s">
        <v>642</v>
      </c>
      <c r="AA50" s="2"/>
      <c r="AB50" s="2"/>
      <c r="AC50" s="2"/>
      <c r="AD50" s="2"/>
      <c r="AE50" s="2">
        <v>392736.82</v>
      </c>
      <c r="AF50" s="2">
        <v>298592.99</v>
      </c>
      <c r="AG50" s="2"/>
      <c r="AH50" s="2"/>
      <c r="AI50" s="2"/>
      <c r="AJ50" s="2" t="s">
        <v>445</v>
      </c>
      <c r="AK50" s="2" t="s">
        <v>446</v>
      </c>
      <c r="AL50" s="2">
        <v>2.93929109265</v>
      </c>
      <c r="AM50" s="2"/>
      <c r="AN50" s="2" t="s">
        <v>563</v>
      </c>
      <c r="AO50" s="2" t="s">
        <v>626</v>
      </c>
      <c r="AP50" s="2"/>
      <c r="AQ50" s="2"/>
      <c r="AR50" s="2"/>
      <c r="AS50" s="2"/>
      <c r="AT50" s="2"/>
      <c r="AU50" s="2">
        <v>0</v>
      </c>
      <c r="AV50" s="2">
        <v>36630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 t="s">
        <v>623</v>
      </c>
      <c r="BJ50" s="2" t="s">
        <v>624</v>
      </c>
      <c r="BK50" s="2">
        <v>1419.13296899583</v>
      </c>
      <c r="BL50" s="2">
        <v>4.8243038530401501</v>
      </c>
      <c r="BM50" s="2">
        <v>439.6593543038</v>
      </c>
      <c r="BN50" s="2">
        <v>1.4946099930958501</v>
      </c>
      <c r="BO50" s="2">
        <v>700.55764387224497</v>
      </c>
      <c r="BP50" s="2">
        <v>2.38152661832742</v>
      </c>
    </row>
    <row r="51" spans="1:68" ht="395" x14ac:dyDescent="0.2">
      <c r="A51" s="2"/>
      <c r="B51" s="2"/>
      <c r="C51" s="2" t="s">
        <v>447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 t="s">
        <v>643</v>
      </c>
      <c r="AA51" s="2"/>
      <c r="AB51" s="2"/>
      <c r="AC51" s="2"/>
      <c r="AD51" s="2"/>
      <c r="AE51" s="2">
        <v>391521.28000000003</v>
      </c>
      <c r="AF51" s="2">
        <v>297826.84999999998</v>
      </c>
      <c r="AG51" s="2"/>
      <c r="AH51" s="2"/>
      <c r="AI51" s="2"/>
      <c r="AJ51" s="2" t="s">
        <v>447</v>
      </c>
      <c r="AK51" s="2" t="s">
        <v>448</v>
      </c>
      <c r="AL51" s="2">
        <v>0.35607378270000001</v>
      </c>
      <c r="AM51" s="2"/>
      <c r="AN51" s="2" t="s">
        <v>563</v>
      </c>
      <c r="AO51" s="2" t="s">
        <v>640</v>
      </c>
      <c r="AP51" s="2"/>
      <c r="AQ51" s="2"/>
      <c r="AR51" s="2"/>
      <c r="AS51" s="2"/>
      <c r="AT51" s="2"/>
      <c r="AU51" s="2">
        <v>0</v>
      </c>
      <c r="AV51" s="2">
        <v>36870</v>
      </c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 t="s">
        <v>623</v>
      </c>
      <c r="BJ51" s="2" t="s">
        <v>624</v>
      </c>
      <c r="BK51" s="2">
        <v>0.87074502185487301</v>
      </c>
      <c r="BL51" s="2">
        <v>2.4434607659200001E-2</v>
      </c>
      <c r="BM51" s="2">
        <v>0</v>
      </c>
      <c r="BN51" s="2">
        <v>0</v>
      </c>
      <c r="BO51" s="2">
        <v>0</v>
      </c>
      <c r="BP51" s="2">
        <v>0</v>
      </c>
    </row>
    <row r="52" spans="1:68" ht="395" x14ac:dyDescent="0.2">
      <c r="A52" s="2"/>
      <c r="B52" s="2"/>
      <c r="C52" s="2" t="s">
        <v>449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644</v>
      </c>
      <c r="AA52" s="2"/>
      <c r="AB52" s="2"/>
      <c r="AC52" s="2"/>
      <c r="AD52" s="2"/>
      <c r="AE52" s="2">
        <v>395058.46</v>
      </c>
      <c r="AF52" s="2">
        <v>296396.56</v>
      </c>
      <c r="AG52" s="2"/>
      <c r="AH52" s="2"/>
      <c r="AI52" s="2"/>
      <c r="AJ52" s="2" t="s">
        <v>449</v>
      </c>
      <c r="AK52" s="2" t="s">
        <v>450</v>
      </c>
      <c r="AL52" s="2">
        <v>0.13359871644999999</v>
      </c>
      <c r="AM52" s="2"/>
      <c r="AN52" s="2" t="s">
        <v>563</v>
      </c>
      <c r="AO52" s="2" t="s">
        <v>621</v>
      </c>
      <c r="AP52" s="2"/>
      <c r="AQ52" s="2"/>
      <c r="AR52" s="2"/>
      <c r="AS52" s="2"/>
      <c r="AT52" s="2"/>
      <c r="AU52" s="2">
        <v>0</v>
      </c>
      <c r="AV52" s="2">
        <v>41910</v>
      </c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 t="s">
        <v>623</v>
      </c>
      <c r="BJ52" s="2" t="s">
        <v>624</v>
      </c>
      <c r="BK52" s="2">
        <v>0.90707202832345502</v>
      </c>
      <c r="BL52" s="2">
        <v>6.7841172357404E-2</v>
      </c>
      <c r="BM52" s="2">
        <v>2.8558087784685902</v>
      </c>
      <c r="BN52" s="2">
        <v>0.21358989089099001</v>
      </c>
      <c r="BO52" s="2">
        <v>5.3068764445697997E-2</v>
      </c>
      <c r="BP52" s="2">
        <v>3.9690863383910003E-3</v>
      </c>
    </row>
    <row r="53" spans="1:68" ht="395" x14ac:dyDescent="0.2">
      <c r="A53" s="2"/>
      <c r="B53" s="2"/>
      <c r="C53" s="2" t="s">
        <v>364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>
        <v>390465</v>
      </c>
      <c r="BC53" s="2">
        <v>299903</v>
      </c>
      <c r="BD53" s="2">
        <v>1.2017560785000001</v>
      </c>
      <c r="BE53" s="2">
        <v>527.10067589699997</v>
      </c>
      <c r="BF53" s="2" t="s">
        <v>364</v>
      </c>
      <c r="BG53" s="2" t="s">
        <v>451</v>
      </c>
      <c r="BH53" s="2">
        <v>42940</v>
      </c>
      <c r="BI53" s="2" t="s">
        <v>645</v>
      </c>
      <c r="BJ53" s="2" t="s">
        <v>646</v>
      </c>
      <c r="BK53" s="2">
        <v>6950.18741479045</v>
      </c>
      <c r="BL53" s="2">
        <v>57.787613324962102</v>
      </c>
      <c r="BM53" s="2">
        <v>597.48028598197504</v>
      </c>
      <c r="BN53" s="2">
        <v>4.9677739138571404</v>
      </c>
      <c r="BO53" s="2">
        <v>540.46908106220496</v>
      </c>
      <c r="BP53" s="2">
        <v>4.4937519532287196</v>
      </c>
    </row>
    <row r="54" spans="1:68" ht="395" x14ac:dyDescent="0.2">
      <c r="A54" s="2"/>
      <c r="B54" s="2"/>
      <c r="C54" s="2" t="s">
        <v>452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>
        <v>0</v>
      </c>
      <c r="BC54" s="2">
        <v>0</v>
      </c>
      <c r="BD54" s="2">
        <v>0.88199498726000003</v>
      </c>
      <c r="BE54" s="2">
        <v>0</v>
      </c>
      <c r="BF54" s="2" t="s">
        <v>452</v>
      </c>
      <c r="BG54" s="2" t="s">
        <v>453</v>
      </c>
      <c r="BH54" s="2">
        <v>43040</v>
      </c>
      <c r="BI54" s="2" t="s">
        <v>645</v>
      </c>
      <c r="BJ54" s="2" t="s">
        <v>646</v>
      </c>
      <c r="BK54" s="2">
        <v>904.207119509432</v>
      </c>
      <c r="BL54" s="2">
        <v>10.243686035010001</v>
      </c>
      <c r="BM54" s="2">
        <v>399.18589614918301</v>
      </c>
      <c r="BN54" s="2">
        <v>4.5223432790209097</v>
      </c>
      <c r="BO54" s="2">
        <v>241.52948581740699</v>
      </c>
      <c r="BP54" s="2">
        <v>2.73626713120025</v>
      </c>
    </row>
    <row r="55" spans="1:68" ht="395" x14ac:dyDescent="0.2">
      <c r="A55" s="2"/>
      <c r="B55" s="2"/>
      <c r="C55" s="2" t="s">
        <v>454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>
        <v>0</v>
      </c>
      <c r="BC55" s="2">
        <v>0</v>
      </c>
      <c r="BD55" s="2">
        <v>1.5491476743499999</v>
      </c>
      <c r="BE55" s="2">
        <v>0</v>
      </c>
      <c r="BF55" s="2" t="s">
        <v>454</v>
      </c>
      <c r="BG55" s="2" t="s">
        <v>455</v>
      </c>
      <c r="BH55" s="2" t="s">
        <v>647</v>
      </c>
      <c r="BI55" s="2" t="s">
        <v>645</v>
      </c>
      <c r="BJ55" s="2" t="s">
        <v>646</v>
      </c>
      <c r="BK55" s="2">
        <v>219.99292338324699</v>
      </c>
      <c r="BL55" s="2">
        <v>1.41895848723422</v>
      </c>
      <c r="BM55" s="2">
        <v>143.27746126691099</v>
      </c>
      <c r="BN55" s="2">
        <v>0.92414231588659901</v>
      </c>
      <c r="BO55" s="2">
        <v>0</v>
      </c>
      <c r="BP55" s="2">
        <v>0</v>
      </c>
    </row>
    <row r="56" spans="1:68" ht="395" x14ac:dyDescent="0.2">
      <c r="A56" s="2"/>
      <c r="B56" s="2"/>
      <c r="C56" s="2" t="s">
        <v>365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>
        <v>0</v>
      </c>
      <c r="BC56" s="2">
        <v>0</v>
      </c>
      <c r="BD56" s="2">
        <v>3.20027307396</v>
      </c>
      <c r="BE56" s="2">
        <v>0</v>
      </c>
      <c r="BF56" s="2" t="s">
        <v>365</v>
      </c>
      <c r="BG56" s="2" t="s">
        <v>377</v>
      </c>
      <c r="BH56" s="2">
        <v>36720</v>
      </c>
      <c r="BI56" s="2" t="s">
        <v>645</v>
      </c>
      <c r="BJ56" s="2" t="s">
        <v>646</v>
      </c>
      <c r="BK56" s="2">
        <v>10777.806221004899</v>
      </c>
      <c r="BL56" s="2">
        <v>33.650966876485199</v>
      </c>
      <c r="BM56" s="2">
        <v>3903.9719680581802</v>
      </c>
      <c r="BN56" s="2">
        <v>12.1891624965217</v>
      </c>
      <c r="BO56" s="2">
        <v>4518.48167297903</v>
      </c>
      <c r="BP56" s="2">
        <v>14.1078132220533</v>
      </c>
    </row>
    <row r="57" spans="1:68" ht="395" x14ac:dyDescent="0.2">
      <c r="A57" s="2"/>
      <c r="B57" s="2"/>
      <c r="C57" s="2" t="s">
        <v>456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>
        <v>0</v>
      </c>
      <c r="BC57" s="2">
        <v>0</v>
      </c>
      <c r="BD57" s="2">
        <v>0.28422183859</v>
      </c>
      <c r="BE57" s="2">
        <v>0</v>
      </c>
      <c r="BF57" s="2" t="s">
        <v>456</v>
      </c>
      <c r="BG57" s="2" t="s">
        <v>457</v>
      </c>
      <c r="BH57" s="2">
        <v>37140</v>
      </c>
      <c r="BI57" s="2" t="s">
        <v>645</v>
      </c>
      <c r="BJ57" s="2" t="s">
        <v>646</v>
      </c>
      <c r="BK57" s="2">
        <v>3.4816287963749302</v>
      </c>
      <c r="BL57" s="2">
        <v>0.122399280604191</v>
      </c>
      <c r="BM57" s="2">
        <v>0.22949136738952799</v>
      </c>
      <c r="BN57" s="2">
        <v>8.0679417353730007E-3</v>
      </c>
      <c r="BO57" s="2">
        <v>0</v>
      </c>
      <c r="BP57" s="2">
        <v>0</v>
      </c>
    </row>
    <row r="58" spans="1:68" ht="395" x14ac:dyDescent="0.2">
      <c r="A58" s="2"/>
      <c r="B58" s="2"/>
      <c r="C58" s="2" t="s">
        <v>458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>
        <v>0</v>
      </c>
      <c r="BC58" s="2">
        <v>0</v>
      </c>
      <c r="BD58" s="2">
        <v>0.37696283397000002</v>
      </c>
      <c r="BE58" s="2">
        <v>0</v>
      </c>
      <c r="BF58" s="2" t="s">
        <v>458</v>
      </c>
      <c r="BG58" s="2" t="s">
        <v>459</v>
      </c>
      <c r="BH58" s="2">
        <v>33840</v>
      </c>
      <c r="BI58" s="2" t="s">
        <v>645</v>
      </c>
      <c r="BJ58" s="2" t="s">
        <v>646</v>
      </c>
      <c r="BK58" s="2">
        <v>51.494205713868702</v>
      </c>
      <c r="BL58" s="2">
        <v>1.36494036631436</v>
      </c>
      <c r="BM58" s="2">
        <v>95.973447215128502</v>
      </c>
      <c r="BN58" s="2">
        <v>2.5439373300788399</v>
      </c>
      <c r="BO58" s="2">
        <v>0</v>
      </c>
      <c r="BP58" s="2">
        <v>0</v>
      </c>
    </row>
    <row r="59" spans="1:68" ht="395" x14ac:dyDescent="0.2">
      <c r="A59" s="2"/>
      <c r="B59" s="2"/>
      <c r="C59" s="2" t="s">
        <v>460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>
        <v>0</v>
      </c>
      <c r="BC59" s="2">
        <v>0</v>
      </c>
      <c r="BD59" s="2">
        <v>0.48670328945000002</v>
      </c>
      <c r="BE59" s="2">
        <v>0</v>
      </c>
      <c r="BF59" s="2" t="s">
        <v>460</v>
      </c>
      <c r="BG59" s="2" t="s">
        <v>461</v>
      </c>
      <c r="BH59" s="2">
        <v>36742</v>
      </c>
      <c r="BI59" s="2" t="s">
        <v>645</v>
      </c>
      <c r="BJ59" s="2" t="s">
        <v>646</v>
      </c>
      <c r="BK59" s="2">
        <v>50.219484681944301</v>
      </c>
      <c r="BL59" s="2">
        <v>1.0310082348273599</v>
      </c>
      <c r="BM59" s="2">
        <v>65.080052689809605</v>
      </c>
      <c r="BN59" s="2">
        <v>1.3360963512697399</v>
      </c>
      <c r="BO59" s="2">
        <v>213.63083007155799</v>
      </c>
      <c r="BP59" s="2">
        <v>4.3858503609052804</v>
      </c>
    </row>
    <row r="60" spans="1:68" ht="395" x14ac:dyDescent="0.2">
      <c r="A60" s="2"/>
      <c r="B60" s="2"/>
      <c r="C60" s="2" t="s">
        <v>462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>
        <v>0</v>
      </c>
      <c r="BC60" s="2">
        <v>0</v>
      </c>
      <c r="BD60" s="2">
        <v>3.26271453753</v>
      </c>
      <c r="BE60" s="2">
        <v>0</v>
      </c>
      <c r="BF60" s="2" t="s">
        <v>462</v>
      </c>
      <c r="BG60" s="2" t="s">
        <v>463</v>
      </c>
      <c r="BH60" s="2" t="s">
        <v>648</v>
      </c>
      <c r="BI60" s="2" t="s">
        <v>645</v>
      </c>
      <c r="BJ60" s="2" t="s">
        <v>646</v>
      </c>
      <c r="BK60" s="2">
        <v>3018.1943639799101</v>
      </c>
      <c r="BL60" s="2">
        <v>9.2431979809059293</v>
      </c>
      <c r="BM60" s="2">
        <v>925.27691039517003</v>
      </c>
      <c r="BN60" s="2">
        <v>2.83365371429089</v>
      </c>
      <c r="BO60" s="2">
        <v>1186.18269663049</v>
      </c>
      <c r="BP60" s="2">
        <v>3.6326757604910398</v>
      </c>
    </row>
    <row r="61" spans="1:68" ht="395" x14ac:dyDescent="0.2">
      <c r="A61" s="2"/>
      <c r="B61" s="2"/>
      <c r="C61" s="2" t="s">
        <v>464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>
        <v>0</v>
      </c>
      <c r="BC61" s="2">
        <v>0</v>
      </c>
      <c r="BD61" s="2">
        <v>0.47527086200000002</v>
      </c>
      <c r="BE61" s="2">
        <v>0</v>
      </c>
      <c r="BF61" s="2" t="s">
        <v>464</v>
      </c>
      <c r="BG61" s="2" t="s">
        <v>465</v>
      </c>
      <c r="BH61" s="2" t="s">
        <v>649</v>
      </c>
      <c r="BI61" s="2" t="s">
        <v>645</v>
      </c>
      <c r="BJ61" s="2" t="s">
        <v>646</v>
      </c>
      <c r="BK61" s="2">
        <v>292.65703038829599</v>
      </c>
      <c r="BL61" s="2">
        <v>6.1527835101322204</v>
      </c>
      <c r="BM61" s="2">
        <v>1.04325648362419</v>
      </c>
      <c r="BN61" s="2">
        <v>2.1933289218320998E-2</v>
      </c>
      <c r="BO61" s="2">
        <v>2.0905953878088801</v>
      </c>
      <c r="BP61" s="2">
        <v>4.3952406717865003E-2</v>
      </c>
    </row>
    <row r="62" spans="1:68" ht="395" x14ac:dyDescent="0.2">
      <c r="A62" s="2"/>
      <c r="B62" s="2"/>
      <c r="C62" s="2" t="s">
        <v>466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>
        <v>0</v>
      </c>
      <c r="BC62" s="2">
        <v>0</v>
      </c>
      <c r="BD62" s="2">
        <v>0.42060039667999999</v>
      </c>
      <c r="BE62" s="2">
        <v>0</v>
      </c>
      <c r="BF62" s="2" t="s">
        <v>466</v>
      </c>
      <c r="BG62" s="2" t="s">
        <v>467</v>
      </c>
      <c r="BH62" s="2" t="s">
        <v>650</v>
      </c>
      <c r="BI62" s="2" t="s">
        <v>645</v>
      </c>
      <c r="BJ62" s="2" t="s">
        <v>646</v>
      </c>
      <c r="BK62" s="2">
        <v>894.66419055928702</v>
      </c>
      <c r="BL62" s="2">
        <v>21.2541737558969</v>
      </c>
      <c r="BM62" s="2">
        <v>291.23881885325602</v>
      </c>
      <c r="BN62" s="2">
        <v>6.9188423161316797</v>
      </c>
      <c r="BO62" s="2">
        <v>852.32168528461295</v>
      </c>
      <c r="BP62" s="2">
        <v>20.248260057925702</v>
      </c>
    </row>
    <row r="63" spans="1:68" ht="395" x14ac:dyDescent="0.2">
      <c r="A63" s="2"/>
      <c r="B63" s="2"/>
      <c r="C63" s="2" t="s">
        <v>468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>
        <v>0</v>
      </c>
      <c r="BC63" s="2">
        <v>0</v>
      </c>
      <c r="BD63" s="2">
        <v>0.31683734381000001</v>
      </c>
      <c r="BE63" s="2">
        <v>0</v>
      </c>
      <c r="BF63" s="2" t="s">
        <v>651</v>
      </c>
      <c r="BG63" s="2" t="s">
        <v>469</v>
      </c>
      <c r="BH63" s="2" t="s">
        <v>652</v>
      </c>
      <c r="BI63" s="2" t="s">
        <v>645</v>
      </c>
      <c r="BJ63" s="2" t="s">
        <v>646</v>
      </c>
      <c r="BK63" s="2">
        <v>5.5538183826979504</v>
      </c>
      <c r="BL63" s="2">
        <v>0.17514963639314701</v>
      </c>
      <c r="BM63" s="2">
        <v>1.3375687788357</v>
      </c>
      <c r="BN63" s="2">
        <v>4.2182633482172001E-2</v>
      </c>
      <c r="BO63" s="2">
        <v>0.483552947251155</v>
      </c>
      <c r="BP63" s="2">
        <v>1.5249710568809E-2</v>
      </c>
    </row>
    <row r="64" spans="1:68" ht="395" x14ac:dyDescent="0.2">
      <c r="A64" s="2"/>
      <c r="B64" s="2"/>
      <c r="C64" s="2" t="s">
        <v>470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>
        <v>0</v>
      </c>
      <c r="BC64" s="2">
        <v>0</v>
      </c>
      <c r="BD64" s="2">
        <v>4.2396309452500001</v>
      </c>
      <c r="BE64" s="2">
        <v>0</v>
      </c>
      <c r="BF64" s="2" t="s">
        <v>651</v>
      </c>
      <c r="BG64" s="2" t="s">
        <v>471</v>
      </c>
      <c r="BH64" s="2" t="s">
        <v>653</v>
      </c>
      <c r="BI64" s="2" t="s">
        <v>645</v>
      </c>
      <c r="BJ64" s="2" t="s">
        <v>646</v>
      </c>
      <c r="BK64" s="2">
        <v>875.13455224624397</v>
      </c>
      <c r="BL64" s="2">
        <v>2.0625337781380302</v>
      </c>
      <c r="BM64" s="2">
        <v>57.109924043279499</v>
      </c>
      <c r="BN64" s="2">
        <v>0.13459775654363301</v>
      </c>
      <c r="BO64" s="2">
        <v>0</v>
      </c>
      <c r="BP64" s="2">
        <v>0</v>
      </c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D715-ADA0-4DF8-96D7-7F68D8C34541}">
  <sheetPr codeName="Sheet6"/>
  <dimension ref="A1:BN64"/>
  <sheetViews>
    <sheetView workbookViewId="0">
      <selection activeCell="BP62" activeCellId="2" sqref="BL62 BN62 BP62"/>
    </sheetView>
  </sheetViews>
  <sheetFormatPr baseColWidth="10" defaultColWidth="8.83203125" defaultRowHeight="15" x14ac:dyDescent="0.2"/>
  <sheetData>
    <row r="1" spans="1:66" ht="48" x14ac:dyDescent="0.2">
      <c r="A1" s="2" t="s">
        <v>472</v>
      </c>
      <c r="B1" s="2" t="s">
        <v>473</v>
      </c>
      <c r="C1" s="2" t="s">
        <v>474</v>
      </c>
      <c r="D1" s="2" t="s">
        <v>475</v>
      </c>
      <c r="E1" s="2" t="s">
        <v>476</v>
      </c>
      <c r="F1" s="2" t="s">
        <v>477</v>
      </c>
      <c r="G1" s="2" t="s">
        <v>478</v>
      </c>
      <c r="H1" s="2" t="s">
        <v>479</v>
      </c>
      <c r="I1" s="2" t="s">
        <v>480</v>
      </c>
      <c r="J1" s="2" t="s">
        <v>481</v>
      </c>
      <c r="K1" s="2" t="s">
        <v>482</v>
      </c>
      <c r="L1" s="2" t="s">
        <v>483</v>
      </c>
      <c r="M1" s="2" t="s">
        <v>484</v>
      </c>
      <c r="N1" s="2" t="s">
        <v>485</v>
      </c>
      <c r="O1" s="2" t="s">
        <v>486</v>
      </c>
      <c r="P1" s="2" t="s">
        <v>487</v>
      </c>
      <c r="Q1" s="2" t="s">
        <v>488</v>
      </c>
      <c r="R1" s="2" t="s">
        <v>489</v>
      </c>
      <c r="S1" s="2" t="s">
        <v>490</v>
      </c>
      <c r="T1" s="2" t="s">
        <v>491</v>
      </c>
      <c r="U1" s="2" t="s">
        <v>492</v>
      </c>
      <c r="V1" s="2" t="s">
        <v>493</v>
      </c>
      <c r="W1" s="2" t="s">
        <v>494</v>
      </c>
      <c r="X1" s="2" t="s">
        <v>495</v>
      </c>
      <c r="Y1" s="2" t="s">
        <v>496</v>
      </c>
      <c r="Z1" s="2" t="s">
        <v>497</v>
      </c>
      <c r="AA1" s="2" t="s">
        <v>498</v>
      </c>
      <c r="AB1" s="2" t="s">
        <v>499</v>
      </c>
      <c r="AC1" s="2" t="s">
        <v>302</v>
      </c>
      <c r="AD1" s="2" t="s">
        <v>500</v>
      </c>
      <c r="AE1" s="2" t="s">
        <v>501</v>
      </c>
      <c r="AF1" s="2" t="s">
        <v>502</v>
      </c>
      <c r="AG1" s="2" t="s">
        <v>303</v>
      </c>
      <c r="AH1" s="2" t="s">
        <v>304</v>
      </c>
      <c r="AI1" s="2" t="s">
        <v>503</v>
      </c>
      <c r="AJ1" s="2" t="s">
        <v>504</v>
      </c>
      <c r="AK1" s="2" t="s">
        <v>298</v>
      </c>
      <c r="AL1" s="2" t="s">
        <v>505</v>
      </c>
      <c r="AM1" s="2" t="s">
        <v>506</v>
      </c>
      <c r="AN1" s="2" t="s">
        <v>507</v>
      </c>
      <c r="AO1" s="2" t="s">
        <v>508</v>
      </c>
      <c r="AP1" s="2" t="s">
        <v>509</v>
      </c>
      <c r="AQ1" s="2" t="s">
        <v>510</v>
      </c>
      <c r="AR1" s="2" t="s">
        <v>511</v>
      </c>
      <c r="AS1" s="2" t="s">
        <v>512</v>
      </c>
      <c r="AT1" s="2" t="s">
        <v>513</v>
      </c>
      <c r="AU1" s="2" t="s">
        <v>514</v>
      </c>
      <c r="AV1" s="2" t="s">
        <v>515</v>
      </c>
      <c r="AW1" s="2" t="s">
        <v>516</v>
      </c>
      <c r="AX1" s="2" t="s">
        <v>517</v>
      </c>
      <c r="AY1" s="2" t="s">
        <v>518</v>
      </c>
      <c r="AZ1" s="2" t="s">
        <v>519</v>
      </c>
      <c r="BA1" s="2" t="s">
        <v>520</v>
      </c>
      <c r="BB1" s="2" t="s">
        <v>521</v>
      </c>
      <c r="BC1" s="2" t="s">
        <v>522</v>
      </c>
      <c r="BD1" s="2" t="s">
        <v>523</v>
      </c>
      <c r="BE1" s="2" t="s">
        <v>524</v>
      </c>
      <c r="BF1" s="2" t="s">
        <v>525</v>
      </c>
      <c r="BG1" s="2" t="s">
        <v>526</v>
      </c>
      <c r="BH1" s="2" t="s">
        <v>527</v>
      </c>
      <c r="BI1" s="2" t="s">
        <v>342</v>
      </c>
      <c r="BJ1" s="2" t="s">
        <v>528</v>
      </c>
      <c r="BK1" s="2" t="s">
        <v>529</v>
      </c>
      <c r="BL1" s="2" t="s">
        <v>530</v>
      </c>
      <c r="BM1" s="2" t="s">
        <v>531</v>
      </c>
      <c r="BN1" s="2" t="s">
        <v>532</v>
      </c>
    </row>
    <row r="2" spans="1:66" ht="409.6" x14ac:dyDescent="0.2">
      <c r="A2" s="2">
        <v>0</v>
      </c>
      <c r="B2" s="2">
        <v>187</v>
      </c>
      <c r="C2" s="2">
        <v>27350</v>
      </c>
      <c r="D2" s="2" t="s">
        <v>378</v>
      </c>
      <c r="E2" s="2" t="s">
        <v>533</v>
      </c>
      <c r="F2" s="2" t="s">
        <v>534</v>
      </c>
      <c r="G2" s="2" t="s">
        <v>535</v>
      </c>
      <c r="H2" s="2" t="s">
        <v>536</v>
      </c>
      <c r="I2" s="2" t="s">
        <v>511</v>
      </c>
      <c r="J2" s="2" t="s">
        <v>537</v>
      </c>
      <c r="K2" s="2"/>
      <c r="L2" s="2">
        <v>50</v>
      </c>
      <c r="M2" s="2">
        <v>0</v>
      </c>
      <c r="N2" s="2" t="s">
        <v>538</v>
      </c>
      <c r="O2" s="2" t="s">
        <v>539</v>
      </c>
      <c r="P2" s="2" t="s">
        <v>540</v>
      </c>
      <c r="Q2" s="2" t="s">
        <v>541</v>
      </c>
      <c r="R2" s="2">
        <v>2002</v>
      </c>
      <c r="S2" s="2">
        <v>390778</v>
      </c>
      <c r="T2" s="2">
        <v>298439</v>
      </c>
      <c r="U2" s="2">
        <v>0.75146828280800004</v>
      </c>
      <c r="V2" s="2">
        <v>2022</v>
      </c>
      <c r="W2" s="2">
        <v>-2.13611477208</v>
      </c>
      <c r="X2" s="2">
        <v>52.5833271614</v>
      </c>
      <c r="Y2" s="2">
        <v>0.75146828280800004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 t="s">
        <v>542</v>
      </c>
      <c r="BJ2" s="2" t="s">
        <v>543</v>
      </c>
      <c r="BK2" s="2">
        <v>0</v>
      </c>
      <c r="BL2" s="2">
        <v>0</v>
      </c>
      <c r="BM2" s="2">
        <v>0</v>
      </c>
      <c r="BN2" s="2">
        <v>0</v>
      </c>
    </row>
    <row r="3" spans="1:66" ht="409.6" x14ac:dyDescent="0.2">
      <c r="A3" s="2">
        <v>0</v>
      </c>
      <c r="B3" s="2">
        <v>320</v>
      </c>
      <c r="C3" s="2">
        <v>36780</v>
      </c>
      <c r="D3" s="2" t="s">
        <v>379</v>
      </c>
      <c r="E3" s="2" t="s">
        <v>533</v>
      </c>
      <c r="F3" s="2" t="s">
        <v>534</v>
      </c>
      <c r="G3" s="2"/>
      <c r="H3" s="2" t="s">
        <v>544</v>
      </c>
      <c r="I3" s="2" t="s">
        <v>545</v>
      </c>
      <c r="J3" s="2" t="s">
        <v>537</v>
      </c>
      <c r="K3" s="2"/>
      <c r="L3" s="2">
        <v>1070</v>
      </c>
      <c r="M3" s="2">
        <v>0</v>
      </c>
      <c r="N3" s="2" t="s">
        <v>538</v>
      </c>
      <c r="O3" s="2" t="s">
        <v>539</v>
      </c>
      <c r="P3" s="2" t="s">
        <v>540</v>
      </c>
      <c r="Q3" s="2" t="s">
        <v>541</v>
      </c>
      <c r="R3" s="2">
        <v>2014</v>
      </c>
      <c r="S3" s="2">
        <v>391106</v>
      </c>
      <c r="T3" s="2">
        <v>298391</v>
      </c>
      <c r="U3" s="2">
        <v>5.71391081312</v>
      </c>
      <c r="V3" s="2">
        <v>2022</v>
      </c>
      <c r="W3" s="2">
        <v>-2.13127620213</v>
      </c>
      <c r="X3" s="2">
        <v>52.582905141600001</v>
      </c>
      <c r="Y3" s="2">
        <v>4.1965985719700001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 t="s">
        <v>542</v>
      </c>
      <c r="BJ3" s="2" t="s">
        <v>543</v>
      </c>
      <c r="BK3" s="2">
        <v>0</v>
      </c>
      <c r="BL3" s="2">
        <v>0</v>
      </c>
      <c r="BM3" s="2">
        <v>0</v>
      </c>
      <c r="BN3" s="2">
        <v>0</v>
      </c>
    </row>
    <row r="4" spans="1:66" ht="409.6" x14ac:dyDescent="0.2">
      <c r="A4" s="2">
        <v>0</v>
      </c>
      <c r="B4" s="2">
        <v>323</v>
      </c>
      <c r="C4" s="2">
        <v>36810</v>
      </c>
      <c r="D4" s="2" t="s">
        <v>380</v>
      </c>
      <c r="E4" s="2" t="s">
        <v>533</v>
      </c>
      <c r="F4" s="2" t="s">
        <v>534</v>
      </c>
      <c r="G4" s="2"/>
      <c r="H4" s="2" t="s">
        <v>546</v>
      </c>
      <c r="I4" s="2" t="s">
        <v>513</v>
      </c>
      <c r="J4" s="2" t="s">
        <v>537</v>
      </c>
      <c r="K4" s="2"/>
      <c r="L4" s="2">
        <v>43</v>
      </c>
      <c r="M4" s="2">
        <v>0</v>
      </c>
      <c r="N4" s="2" t="s">
        <v>538</v>
      </c>
      <c r="O4" s="2" t="s">
        <v>539</v>
      </c>
      <c r="P4" s="2" t="s">
        <v>540</v>
      </c>
      <c r="Q4" s="2" t="s">
        <v>541</v>
      </c>
      <c r="R4" s="2">
        <v>2014</v>
      </c>
      <c r="S4" s="2">
        <v>391965</v>
      </c>
      <c r="T4" s="2">
        <v>299425</v>
      </c>
      <c r="U4" s="2">
        <v>0.42978871232999999</v>
      </c>
      <c r="V4" s="2">
        <v>2022</v>
      </c>
      <c r="W4" s="2">
        <v>-2.1186144050300002</v>
      </c>
      <c r="X4" s="2">
        <v>52.592210587099999</v>
      </c>
      <c r="Y4" s="2">
        <v>0.42978871232999999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542</v>
      </c>
      <c r="BJ4" s="2" t="s">
        <v>543</v>
      </c>
      <c r="BK4" s="2">
        <v>0</v>
      </c>
      <c r="BL4" s="2">
        <v>0</v>
      </c>
      <c r="BM4" s="2">
        <v>0</v>
      </c>
      <c r="BN4" s="2">
        <v>0</v>
      </c>
    </row>
    <row r="5" spans="1:66" ht="409.6" x14ac:dyDescent="0.2">
      <c r="A5" s="2">
        <v>0</v>
      </c>
      <c r="B5" s="2">
        <v>340</v>
      </c>
      <c r="C5" s="2">
        <v>32650</v>
      </c>
      <c r="D5" s="2" t="s">
        <v>381</v>
      </c>
      <c r="E5" s="2" t="s">
        <v>533</v>
      </c>
      <c r="F5" s="2" t="s">
        <v>534</v>
      </c>
      <c r="G5" s="2" t="s">
        <v>547</v>
      </c>
      <c r="H5" s="2" t="s">
        <v>548</v>
      </c>
      <c r="I5" s="2" t="s">
        <v>511</v>
      </c>
      <c r="J5" s="2" t="s">
        <v>537</v>
      </c>
      <c r="K5" s="2"/>
      <c r="L5" s="2">
        <v>140</v>
      </c>
      <c r="M5" s="2">
        <v>0</v>
      </c>
      <c r="N5" s="2" t="s">
        <v>538</v>
      </c>
      <c r="O5" s="2" t="s">
        <v>539</v>
      </c>
      <c r="P5" s="2" t="s">
        <v>540</v>
      </c>
      <c r="Q5" s="2" t="s">
        <v>541</v>
      </c>
      <c r="R5" s="2">
        <v>2008</v>
      </c>
      <c r="S5" s="2">
        <v>392347</v>
      </c>
      <c r="T5" s="2">
        <v>298708</v>
      </c>
      <c r="U5" s="2">
        <v>1.1984245664099999</v>
      </c>
      <c r="V5" s="2">
        <v>2022</v>
      </c>
      <c r="W5" s="2">
        <v>-2.1130126098500002</v>
      </c>
      <c r="X5" s="2">
        <v>52.585696288100003</v>
      </c>
      <c r="Y5" s="2">
        <v>1.1984245664099999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 t="s">
        <v>542</v>
      </c>
      <c r="BJ5" s="2" t="s">
        <v>543</v>
      </c>
      <c r="BK5" s="2">
        <v>0</v>
      </c>
      <c r="BL5" s="2">
        <v>0</v>
      </c>
      <c r="BM5" s="2">
        <v>0</v>
      </c>
      <c r="BN5" s="2">
        <v>0</v>
      </c>
    </row>
    <row r="6" spans="1:66" ht="409.6" x14ac:dyDescent="0.2">
      <c r="A6" s="2">
        <v>0</v>
      </c>
      <c r="B6" s="2">
        <v>343</v>
      </c>
      <c r="C6" s="2">
        <v>36830</v>
      </c>
      <c r="D6" s="2" t="s">
        <v>382</v>
      </c>
      <c r="E6" s="2" t="s">
        <v>533</v>
      </c>
      <c r="F6" s="2" t="s">
        <v>534</v>
      </c>
      <c r="G6" s="2"/>
      <c r="H6" s="2" t="s">
        <v>549</v>
      </c>
      <c r="I6" s="2" t="s">
        <v>550</v>
      </c>
      <c r="J6" s="2" t="s">
        <v>537</v>
      </c>
      <c r="K6" s="2"/>
      <c r="L6" s="2">
        <v>35</v>
      </c>
      <c r="M6" s="2">
        <v>0</v>
      </c>
      <c r="N6" s="2" t="s">
        <v>538</v>
      </c>
      <c r="O6" s="2" t="s">
        <v>539</v>
      </c>
      <c r="P6" s="2" t="s">
        <v>540</v>
      </c>
      <c r="Q6" s="2" t="s">
        <v>541</v>
      </c>
      <c r="R6" s="2">
        <v>2014</v>
      </c>
      <c r="S6" s="2">
        <v>392144</v>
      </c>
      <c r="T6" s="2">
        <v>298742</v>
      </c>
      <c r="U6" s="2">
        <v>0.73509284431499999</v>
      </c>
      <c r="V6" s="2">
        <v>2022</v>
      </c>
      <c r="W6" s="2">
        <v>-2.1159609081899999</v>
      </c>
      <c r="X6" s="2">
        <v>52.586078230799998</v>
      </c>
      <c r="Y6" s="2">
        <v>0.73509284431499999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 t="s">
        <v>542</v>
      </c>
      <c r="BJ6" s="2" t="s">
        <v>543</v>
      </c>
      <c r="BK6" s="2">
        <v>0</v>
      </c>
      <c r="BL6" s="2">
        <v>0</v>
      </c>
      <c r="BM6" s="2">
        <v>0</v>
      </c>
      <c r="BN6" s="2">
        <v>0</v>
      </c>
    </row>
    <row r="7" spans="1:66" ht="409.6" x14ac:dyDescent="0.2">
      <c r="A7" s="2">
        <v>0</v>
      </c>
      <c r="B7" s="2">
        <v>344</v>
      </c>
      <c r="C7" s="2">
        <v>36820</v>
      </c>
      <c r="D7" s="2" t="s">
        <v>383</v>
      </c>
      <c r="E7" s="2" t="s">
        <v>551</v>
      </c>
      <c r="F7" s="2" t="s">
        <v>552</v>
      </c>
      <c r="G7" s="2"/>
      <c r="H7" s="2" t="s">
        <v>553</v>
      </c>
      <c r="I7" s="2" t="s">
        <v>550</v>
      </c>
      <c r="J7" s="2" t="s">
        <v>537</v>
      </c>
      <c r="K7" s="2"/>
      <c r="L7" s="2">
        <v>599</v>
      </c>
      <c r="M7" s="2">
        <v>0</v>
      </c>
      <c r="N7" s="2" t="s">
        <v>538</v>
      </c>
      <c r="O7" s="2" t="s">
        <v>539</v>
      </c>
      <c r="P7" s="2" t="s">
        <v>540</v>
      </c>
      <c r="Q7" s="2" t="s">
        <v>541</v>
      </c>
      <c r="R7" s="2">
        <v>2014</v>
      </c>
      <c r="S7" s="2">
        <v>391998</v>
      </c>
      <c r="T7" s="2">
        <v>299126</v>
      </c>
      <c r="U7" s="2">
        <v>2.2405155264699999</v>
      </c>
      <c r="V7" s="2">
        <v>2022</v>
      </c>
      <c r="W7" s="2">
        <v>-2.1181303805499998</v>
      </c>
      <c r="X7" s="2">
        <v>52.589524417100002</v>
      </c>
      <c r="Y7" s="2">
        <v>2.2405155264699999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 t="s">
        <v>542</v>
      </c>
      <c r="BJ7" s="2" t="s">
        <v>543</v>
      </c>
      <c r="BK7" s="2">
        <v>0</v>
      </c>
      <c r="BL7" s="2">
        <v>0</v>
      </c>
      <c r="BM7" s="2">
        <v>0</v>
      </c>
      <c r="BN7" s="2">
        <v>0</v>
      </c>
    </row>
    <row r="8" spans="1:66" ht="409.6" x14ac:dyDescent="0.2">
      <c r="A8" s="2">
        <v>0</v>
      </c>
      <c r="B8" s="2">
        <v>345</v>
      </c>
      <c r="C8" s="2">
        <v>36800</v>
      </c>
      <c r="D8" s="2" t="s">
        <v>384</v>
      </c>
      <c r="E8" s="2" t="s">
        <v>533</v>
      </c>
      <c r="F8" s="2" t="s">
        <v>534</v>
      </c>
      <c r="G8" s="2"/>
      <c r="H8" s="2" t="s">
        <v>554</v>
      </c>
      <c r="I8" s="2" t="s">
        <v>550</v>
      </c>
      <c r="J8" s="2" t="s">
        <v>537</v>
      </c>
      <c r="K8" s="2"/>
      <c r="L8" s="2">
        <v>210</v>
      </c>
      <c r="M8" s="2">
        <v>0</v>
      </c>
      <c r="N8" s="2" t="s">
        <v>538</v>
      </c>
      <c r="O8" s="2" t="s">
        <v>539</v>
      </c>
      <c r="P8" s="2" t="s">
        <v>540</v>
      </c>
      <c r="Q8" s="2" t="s">
        <v>541</v>
      </c>
      <c r="R8" s="2">
        <v>2014</v>
      </c>
      <c r="S8" s="2">
        <v>391596</v>
      </c>
      <c r="T8" s="2">
        <v>299217</v>
      </c>
      <c r="U8" s="2">
        <v>2.9557820387699998</v>
      </c>
      <c r="V8" s="2">
        <v>2022</v>
      </c>
      <c r="W8" s="2">
        <v>-2.12406666511</v>
      </c>
      <c r="X8" s="2">
        <v>52.590337824000002</v>
      </c>
      <c r="Y8" s="2">
        <v>2.9557820387699998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 t="s">
        <v>542</v>
      </c>
      <c r="BJ8" s="2" t="s">
        <v>543</v>
      </c>
      <c r="BK8" s="2">
        <v>0</v>
      </c>
      <c r="BL8" s="2">
        <v>0</v>
      </c>
      <c r="BM8" s="2">
        <v>0</v>
      </c>
      <c r="BN8" s="2">
        <v>0</v>
      </c>
    </row>
    <row r="9" spans="1:66" ht="409.6" x14ac:dyDescent="0.2">
      <c r="A9" s="2">
        <v>0</v>
      </c>
      <c r="B9" s="2">
        <v>346</v>
      </c>
      <c r="C9" s="2">
        <v>36840</v>
      </c>
      <c r="D9" s="2" t="s">
        <v>385</v>
      </c>
      <c r="E9" s="2" t="s">
        <v>533</v>
      </c>
      <c r="F9" s="2" t="s">
        <v>534</v>
      </c>
      <c r="G9" s="2"/>
      <c r="H9" s="2" t="s">
        <v>555</v>
      </c>
      <c r="I9" s="2" t="s">
        <v>550</v>
      </c>
      <c r="J9" s="2" t="s">
        <v>537</v>
      </c>
      <c r="K9" s="2"/>
      <c r="L9" s="2">
        <v>50</v>
      </c>
      <c r="M9" s="2">
        <v>0</v>
      </c>
      <c r="N9" s="2" t="s">
        <v>538</v>
      </c>
      <c r="O9" s="2" t="s">
        <v>539</v>
      </c>
      <c r="P9" s="2" t="s">
        <v>540</v>
      </c>
      <c r="Q9" s="2" t="s">
        <v>541</v>
      </c>
      <c r="R9" s="2">
        <v>2014</v>
      </c>
      <c r="S9" s="2">
        <v>391670</v>
      </c>
      <c r="T9" s="2">
        <v>298573</v>
      </c>
      <c r="U9" s="2">
        <v>0.51740239413900002</v>
      </c>
      <c r="V9" s="2">
        <v>2022</v>
      </c>
      <c r="W9" s="2">
        <v>-2.1229450929000002</v>
      </c>
      <c r="X9" s="2">
        <v>52.5845505096</v>
      </c>
      <c r="Y9" s="2">
        <v>0.51740239413900002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 t="s">
        <v>542</v>
      </c>
      <c r="BJ9" s="2" t="s">
        <v>543</v>
      </c>
      <c r="BK9" s="2">
        <v>0</v>
      </c>
      <c r="BL9" s="2">
        <v>0</v>
      </c>
      <c r="BM9" s="2">
        <v>0</v>
      </c>
      <c r="BN9" s="2">
        <v>0</v>
      </c>
    </row>
    <row r="10" spans="1:66" ht="409.6" x14ac:dyDescent="0.2">
      <c r="A10" s="2">
        <v>0</v>
      </c>
      <c r="B10" s="2">
        <v>349</v>
      </c>
      <c r="C10" s="2">
        <v>28840</v>
      </c>
      <c r="D10" s="2" t="s">
        <v>386</v>
      </c>
      <c r="E10" s="2" t="s">
        <v>533</v>
      </c>
      <c r="F10" s="2" t="s">
        <v>534</v>
      </c>
      <c r="G10" s="2"/>
      <c r="H10" s="2" t="s">
        <v>556</v>
      </c>
      <c r="I10" s="2" t="s">
        <v>511</v>
      </c>
      <c r="J10" s="2" t="s">
        <v>537</v>
      </c>
      <c r="K10" s="2"/>
      <c r="L10" s="2">
        <v>285</v>
      </c>
      <c r="M10" s="2">
        <v>0</v>
      </c>
      <c r="N10" s="2" t="s">
        <v>538</v>
      </c>
      <c r="O10" s="2" t="s">
        <v>539</v>
      </c>
      <c r="P10" s="2" t="s">
        <v>540</v>
      </c>
      <c r="Q10" s="2" t="s">
        <v>541</v>
      </c>
      <c r="R10" s="2">
        <v>2003</v>
      </c>
      <c r="S10" s="2">
        <v>391946</v>
      </c>
      <c r="T10" s="2">
        <v>299241</v>
      </c>
      <c r="U10" s="2">
        <v>1.1750774239999999</v>
      </c>
      <c r="V10" s="2">
        <v>2022</v>
      </c>
      <c r="W10" s="2">
        <v>-2.1188877972300002</v>
      </c>
      <c r="X10" s="2">
        <v>52.590558253200001</v>
      </c>
      <c r="Y10" s="2">
        <v>1.1750774239999999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 t="s">
        <v>542</v>
      </c>
      <c r="BJ10" s="2" t="s">
        <v>543</v>
      </c>
      <c r="BK10" s="2">
        <v>0</v>
      </c>
      <c r="BL10" s="2">
        <v>0</v>
      </c>
      <c r="BM10" s="2">
        <v>0</v>
      </c>
      <c r="BN10" s="2">
        <v>0</v>
      </c>
    </row>
    <row r="11" spans="1:66" ht="409.6" x14ac:dyDescent="0.2">
      <c r="A11" s="2">
        <v>0</v>
      </c>
      <c r="B11" s="2">
        <v>0</v>
      </c>
      <c r="C11" s="2">
        <v>44640</v>
      </c>
      <c r="D11" s="2" t="s">
        <v>387</v>
      </c>
      <c r="E11" s="2" t="s">
        <v>533</v>
      </c>
      <c r="F11" s="2" t="s">
        <v>534</v>
      </c>
      <c r="G11" s="2"/>
      <c r="H11" s="2" t="s">
        <v>557</v>
      </c>
      <c r="I11" s="2" t="s">
        <v>511</v>
      </c>
      <c r="J11" s="2"/>
      <c r="K11" s="2"/>
      <c r="L11" s="2">
        <v>153</v>
      </c>
      <c r="M11" s="2">
        <v>0</v>
      </c>
      <c r="N11" s="2"/>
      <c r="O11" s="2"/>
      <c r="P11" s="2"/>
      <c r="Q11" s="2"/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0.38650769521400002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 t="s">
        <v>542</v>
      </c>
      <c r="BJ11" s="2" t="s">
        <v>543</v>
      </c>
      <c r="BK11" s="2">
        <v>0</v>
      </c>
      <c r="BL11" s="2">
        <v>0</v>
      </c>
      <c r="BM11" s="2">
        <v>0</v>
      </c>
      <c r="BN11" s="2">
        <v>0</v>
      </c>
    </row>
    <row r="12" spans="1:66" ht="409.6" x14ac:dyDescent="0.2">
      <c r="A12" s="2">
        <v>0</v>
      </c>
      <c r="B12" s="2">
        <v>0</v>
      </c>
      <c r="C12" s="2">
        <v>44620</v>
      </c>
      <c r="D12" s="2" t="s">
        <v>388</v>
      </c>
      <c r="E12" s="2" t="s">
        <v>533</v>
      </c>
      <c r="F12" s="2" t="s">
        <v>534</v>
      </c>
      <c r="G12" s="2"/>
      <c r="H12" s="2" t="s">
        <v>558</v>
      </c>
      <c r="I12" s="2" t="s">
        <v>545</v>
      </c>
      <c r="J12" s="2"/>
      <c r="K12" s="2"/>
      <c r="L12" s="2">
        <v>400</v>
      </c>
      <c r="M12" s="2">
        <v>0</v>
      </c>
      <c r="N12" s="2"/>
      <c r="O12" s="2"/>
      <c r="P12" s="2"/>
      <c r="Q12" s="2"/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2.3518656123400001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 t="s">
        <v>542</v>
      </c>
      <c r="BJ12" s="2" t="s">
        <v>543</v>
      </c>
      <c r="BK12" s="2">
        <v>0</v>
      </c>
      <c r="BL12" s="2">
        <v>0</v>
      </c>
      <c r="BM12" s="2">
        <v>0</v>
      </c>
      <c r="BN12" s="2">
        <v>0</v>
      </c>
    </row>
    <row r="13" spans="1:66" ht="409.6" x14ac:dyDescent="0.2">
      <c r="A13" s="2">
        <v>0</v>
      </c>
      <c r="B13" s="2">
        <v>0</v>
      </c>
      <c r="C13" s="2">
        <v>44030</v>
      </c>
      <c r="D13" s="2" t="s">
        <v>389</v>
      </c>
      <c r="E13" s="2" t="s">
        <v>551</v>
      </c>
      <c r="F13" s="2" t="s">
        <v>559</v>
      </c>
      <c r="G13" s="2"/>
      <c r="H13" s="2"/>
      <c r="I13" s="2" t="s">
        <v>550</v>
      </c>
      <c r="J13" s="2"/>
      <c r="K13" s="2"/>
      <c r="L13" s="2">
        <v>68</v>
      </c>
      <c r="M13" s="2">
        <v>68</v>
      </c>
      <c r="N13" s="2"/>
      <c r="O13" s="2"/>
      <c r="P13" s="2"/>
      <c r="Q13" s="2"/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5.14744604917E-2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 t="s">
        <v>542</v>
      </c>
      <c r="BJ13" s="2" t="s">
        <v>543</v>
      </c>
      <c r="BK13" s="2">
        <v>0</v>
      </c>
      <c r="BL13" s="2">
        <v>0</v>
      </c>
      <c r="BM13" s="2">
        <v>0</v>
      </c>
      <c r="BN13" s="2">
        <v>0</v>
      </c>
    </row>
    <row r="14" spans="1:66" ht="409.6" x14ac:dyDescent="0.2">
      <c r="A14" s="2">
        <v>0</v>
      </c>
      <c r="B14" s="2">
        <v>0</v>
      </c>
      <c r="C14" s="2">
        <v>42550</v>
      </c>
      <c r="D14" s="2" t="s">
        <v>390</v>
      </c>
      <c r="E14" s="2" t="s">
        <v>551</v>
      </c>
      <c r="F14" s="2" t="s">
        <v>559</v>
      </c>
      <c r="G14" s="2"/>
      <c r="H14" s="2"/>
      <c r="I14" s="2" t="s">
        <v>545</v>
      </c>
      <c r="J14" s="2"/>
      <c r="K14" s="2"/>
      <c r="L14" s="2">
        <v>400</v>
      </c>
      <c r="M14" s="2">
        <v>400</v>
      </c>
      <c r="N14" s="2"/>
      <c r="O14" s="2"/>
      <c r="P14" s="2"/>
      <c r="Q14" s="2"/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1.1068850133699999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542</v>
      </c>
      <c r="BJ14" s="2" t="s">
        <v>543</v>
      </c>
      <c r="BK14" s="2">
        <v>0</v>
      </c>
      <c r="BL14" s="2">
        <v>0</v>
      </c>
      <c r="BM14" s="2">
        <v>0</v>
      </c>
      <c r="BN14" s="2">
        <v>0</v>
      </c>
    </row>
    <row r="15" spans="1:66" ht="409.6" x14ac:dyDescent="0.2">
      <c r="A15" s="2">
        <v>0</v>
      </c>
      <c r="B15" s="2">
        <v>0</v>
      </c>
      <c r="C15" s="2">
        <v>32690</v>
      </c>
      <c r="D15" s="2" t="s">
        <v>391</v>
      </c>
      <c r="E15" s="2" t="s">
        <v>551</v>
      </c>
      <c r="F15" s="2" t="s">
        <v>559</v>
      </c>
      <c r="G15" s="2"/>
      <c r="H15" s="2" t="s">
        <v>560</v>
      </c>
      <c r="I15" s="2" t="s">
        <v>550</v>
      </c>
      <c r="J15" s="2"/>
      <c r="K15" s="2"/>
      <c r="L15" s="2">
        <v>75</v>
      </c>
      <c r="M15" s="2">
        <v>75</v>
      </c>
      <c r="N15" s="2"/>
      <c r="O15" s="2"/>
      <c r="P15" s="2"/>
      <c r="Q15" s="2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0.96641784377700002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 t="s">
        <v>542</v>
      </c>
      <c r="BJ15" s="2" t="s">
        <v>543</v>
      </c>
      <c r="BK15" s="2">
        <v>0</v>
      </c>
      <c r="BL15" s="2">
        <v>0</v>
      </c>
      <c r="BM15" s="2">
        <v>0</v>
      </c>
      <c r="BN15" s="2">
        <v>0</v>
      </c>
    </row>
    <row r="16" spans="1:66" ht="409.6" x14ac:dyDescent="0.2">
      <c r="A16" s="2">
        <v>0</v>
      </c>
      <c r="B16" s="2">
        <v>0</v>
      </c>
      <c r="C16" s="2">
        <v>32660</v>
      </c>
      <c r="D16" s="2" t="s">
        <v>392</v>
      </c>
      <c r="E16" s="2" t="s">
        <v>551</v>
      </c>
      <c r="F16" s="2" t="s">
        <v>559</v>
      </c>
      <c r="G16" s="2"/>
      <c r="H16" s="2" t="s">
        <v>561</v>
      </c>
      <c r="I16" s="2" t="s">
        <v>511</v>
      </c>
      <c r="J16" s="2"/>
      <c r="K16" s="2"/>
      <c r="L16" s="2">
        <v>366</v>
      </c>
      <c r="M16" s="2">
        <v>366</v>
      </c>
      <c r="N16" s="2"/>
      <c r="O16" s="2"/>
      <c r="P16" s="2"/>
      <c r="Q16" s="2"/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1.94497807635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 t="s">
        <v>542</v>
      </c>
      <c r="BJ16" s="2" t="s">
        <v>543</v>
      </c>
      <c r="BK16" s="2">
        <v>0</v>
      </c>
      <c r="BL16" s="2">
        <v>0</v>
      </c>
      <c r="BM16" s="2">
        <v>0</v>
      </c>
      <c r="BN16" s="2">
        <v>0</v>
      </c>
    </row>
    <row r="17" spans="1:66" ht="395" x14ac:dyDescent="0.2">
      <c r="A17" s="2"/>
      <c r="B17" s="2"/>
      <c r="C17" s="2" t="s">
        <v>393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562</v>
      </c>
      <c r="AA17" s="2" t="s">
        <v>563</v>
      </c>
      <c r="AB17" s="2" t="s">
        <v>564</v>
      </c>
      <c r="AC17" s="2" t="s">
        <v>3</v>
      </c>
      <c r="AD17" s="2" t="s">
        <v>565</v>
      </c>
      <c r="AE17" s="2">
        <v>391591.43</v>
      </c>
      <c r="AF17" s="2">
        <v>301039.49</v>
      </c>
      <c r="AG17" s="2">
        <v>0.77</v>
      </c>
      <c r="AH17" s="2" t="s">
        <v>326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 t="s">
        <v>566</v>
      </c>
      <c r="BJ17" s="2" t="s">
        <v>567</v>
      </c>
      <c r="BK17" s="2">
        <v>0</v>
      </c>
      <c r="BL17" s="2">
        <v>0</v>
      </c>
      <c r="BM17" s="2">
        <v>0</v>
      </c>
      <c r="BN17" s="2">
        <v>0</v>
      </c>
    </row>
    <row r="18" spans="1:66" ht="395" x14ac:dyDescent="0.2">
      <c r="A18" s="2"/>
      <c r="B18" s="2"/>
      <c r="C18" s="2" t="s">
        <v>394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568</v>
      </c>
      <c r="AA18" s="2" t="s">
        <v>563</v>
      </c>
      <c r="AB18" s="2" t="s">
        <v>569</v>
      </c>
      <c r="AC18" s="2" t="s">
        <v>395</v>
      </c>
      <c r="AD18" s="2" t="s">
        <v>570</v>
      </c>
      <c r="AE18" s="2">
        <v>391023.86</v>
      </c>
      <c r="AF18" s="2">
        <v>303814.55</v>
      </c>
      <c r="AG18" s="2">
        <v>7.24</v>
      </c>
      <c r="AH18" s="2" t="s">
        <v>326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 t="s">
        <v>566</v>
      </c>
      <c r="BJ18" s="2" t="s">
        <v>567</v>
      </c>
      <c r="BK18" s="2">
        <v>25603.8087700531</v>
      </c>
      <c r="BL18" s="2">
        <v>35.318190230295798</v>
      </c>
      <c r="BM18" s="2">
        <v>21497.047234615799</v>
      </c>
      <c r="BN18" s="2">
        <v>29.653275824721899</v>
      </c>
    </row>
    <row r="19" spans="1:66" ht="395" x14ac:dyDescent="0.2">
      <c r="A19" s="2"/>
      <c r="B19" s="2"/>
      <c r="C19" s="2" t="s">
        <v>396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 t="s">
        <v>571</v>
      </c>
      <c r="AA19" s="2" t="s">
        <v>563</v>
      </c>
      <c r="AB19" s="2" t="s">
        <v>572</v>
      </c>
      <c r="AC19" s="2" t="s">
        <v>397</v>
      </c>
      <c r="AD19" s="2" t="s">
        <v>573</v>
      </c>
      <c r="AE19" s="2">
        <v>392036.04</v>
      </c>
      <c r="AF19" s="2">
        <v>304215.15000000002</v>
      </c>
      <c r="AG19" s="2">
        <v>1.77</v>
      </c>
      <c r="AH19" s="2" t="s">
        <v>326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 t="s">
        <v>566</v>
      </c>
      <c r="BJ19" s="2" t="s">
        <v>567</v>
      </c>
      <c r="BK19" s="2">
        <v>52.176925951614898</v>
      </c>
      <c r="BL19" s="2">
        <v>0.29511053824347999</v>
      </c>
      <c r="BM19" s="2">
        <v>46.850219044987099</v>
      </c>
      <c r="BN19" s="2">
        <v>0.26498290397583601</v>
      </c>
    </row>
    <row r="20" spans="1:66" ht="395" x14ac:dyDescent="0.2">
      <c r="A20" s="2"/>
      <c r="B20" s="2"/>
      <c r="C20" s="2" t="s">
        <v>398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574</v>
      </c>
      <c r="AA20" s="2" t="s">
        <v>563</v>
      </c>
      <c r="AB20" s="2" t="s">
        <v>575</v>
      </c>
      <c r="AC20" s="2" t="s">
        <v>370</v>
      </c>
      <c r="AD20" s="2" t="s">
        <v>355</v>
      </c>
      <c r="AE20" s="2">
        <v>391479.55</v>
      </c>
      <c r="AF20" s="2">
        <v>300387.08</v>
      </c>
      <c r="AG20" s="2">
        <v>0.75</v>
      </c>
      <c r="AH20" s="2" t="s">
        <v>326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 t="s">
        <v>566</v>
      </c>
      <c r="BJ20" s="2" t="s">
        <v>567</v>
      </c>
      <c r="BK20" s="2">
        <v>0</v>
      </c>
      <c r="BL20" s="2">
        <v>0</v>
      </c>
      <c r="BM20" s="2">
        <v>0</v>
      </c>
      <c r="BN20" s="2">
        <v>0</v>
      </c>
    </row>
    <row r="21" spans="1:66" ht="395" x14ac:dyDescent="0.2">
      <c r="A21" s="2"/>
      <c r="B21" s="2"/>
      <c r="C21" s="2" t="s">
        <v>399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 t="s">
        <v>576</v>
      </c>
      <c r="AA21" s="2" t="s">
        <v>563</v>
      </c>
      <c r="AB21" s="2" t="s">
        <v>577</v>
      </c>
      <c r="AC21" s="2" t="s">
        <v>371</v>
      </c>
      <c r="AD21" s="2" t="s">
        <v>356</v>
      </c>
      <c r="AE21" s="2">
        <v>391538.26</v>
      </c>
      <c r="AF21" s="2">
        <v>300413.8</v>
      </c>
      <c r="AG21" s="2">
        <v>0.83</v>
      </c>
      <c r="AH21" s="2" t="s">
        <v>326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 t="s">
        <v>566</v>
      </c>
      <c r="BJ21" s="2" t="s">
        <v>567</v>
      </c>
      <c r="BK21" s="2">
        <v>0</v>
      </c>
      <c r="BL21" s="2">
        <v>0</v>
      </c>
      <c r="BM21" s="2">
        <v>0</v>
      </c>
      <c r="BN21" s="2">
        <v>0</v>
      </c>
    </row>
    <row r="22" spans="1:66" ht="395" x14ac:dyDescent="0.2">
      <c r="A22" s="2"/>
      <c r="B22" s="2"/>
      <c r="C22" s="2" t="s">
        <v>400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578</v>
      </c>
      <c r="AA22" s="2" t="s">
        <v>563</v>
      </c>
      <c r="AB22" s="2" t="s">
        <v>579</v>
      </c>
      <c r="AC22" s="2" t="s">
        <v>401</v>
      </c>
      <c r="AD22" s="2" t="s">
        <v>580</v>
      </c>
      <c r="AE22" s="2">
        <v>394938.8</v>
      </c>
      <c r="AF22" s="2">
        <v>298566.17</v>
      </c>
      <c r="AG22" s="2">
        <v>1.22</v>
      </c>
      <c r="AH22" s="2" t="s">
        <v>326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 t="s">
        <v>566</v>
      </c>
      <c r="BJ22" s="2" t="s">
        <v>567</v>
      </c>
      <c r="BK22" s="2">
        <v>0</v>
      </c>
      <c r="BL22" s="2">
        <v>0</v>
      </c>
      <c r="BM22" s="2">
        <v>0</v>
      </c>
      <c r="BN22" s="2">
        <v>0</v>
      </c>
    </row>
    <row r="23" spans="1:66" ht="395" x14ac:dyDescent="0.2">
      <c r="A23" s="2"/>
      <c r="B23" s="2"/>
      <c r="C23" s="2" t="s">
        <v>402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 t="s">
        <v>581</v>
      </c>
      <c r="AA23" s="2" t="s">
        <v>563</v>
      </c>
      <c r="AB23" s="2" t="s">
        <v>582</v>
      </c>
      <c r="AC23" s="2" t="s">
        <v>372</v>
      </c>
      <c r="AD23" s="2" t="s">
        <v>357</v>
      </c>
      <c r="AE23" s="2">
        <v>393822.4</v>
      </c>
      <c r="AF23" s="2">
        <v>295800.99</v>
      </c>
      <c r="AG23" s="2">
        <v>0.71</v>
      </c>
      <c r="AH23" s="2" t="s">
        <v>326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 t="s">
        <v>566</v>
      </c>
      <c r="BJ23" s="2" t="s">
        <v>567</v>
      </c>
      <c r="BK23" s="2">
        <v>0</v>
      </c>
      <c r="BL23" s="2">
        <v>0</v>
      </c>
      <c r="BM23" s="2">
        <v>0</v>
      </c>
      <c r="BN23" s="2">
        <v>0</v>
      </c>
    </row>
    <row r="24" spans="1:66" ht="395" x14ac:dyDescent="0.2">
      <c r="A24" s="2"/>
      <c r="B24" s="2"/>
      <c r="C24" s="2" t="s">
        <v>403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583</v>
      </c>
      <c r="AA24" s="2" t="s">
        <v>563</v>
      </c>
      <c r="AB24" s="2" t="s">
        <v>584</v>
      </c>
      <c r="AC24" s="2" t="s">
        <v>373</v>
      </c>
      <c r="AD24" s="2" t="s">
        <v>358</v>
      </c>
      <c r="AE24" s="2">
        <v>396290.68</v>
      </c>
      <c r="AF24" s="2">
        <v>296462.98</v>
      </c>
      <c r="AG24" s="2">
        <v>3.25</v>
      </c>
      <c r="AH24" s="2" t="s">
        <v>326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 t="s">
        <v>566</v>
      </c>
      <c r="BJ24" s="2" t="s">
        <v>567</v>
      </c>
      <c r="BK24" s="2">
        <v>8012.9369839668698</v>
      </c>
      <c r="BL24" s="2">
        <v>24.606334073900499</v>
      </c>
      <c r="BM24" s="2">
        <v>5707.4532388810503</v>
      </c>
      <c r="BN24" s="2">
        <v>17.526594978605001</v>
      </c>
    </row>
    <row r="25" spans="1:66" ht="395" x14ac:dyDescent="0.2">
      <c r="A25" s="2"/>
      <c r="B25" s="2"/>
      <c r="C25" s="2" t="s">
        <v>404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 t="s">
        <v>585</v>
      </c>
      <c r="AA25" s="2" t="s">
        <v>563</v>
      </c>
      <c r="AB25" s="2" t="s">
        <v>586</v>
      </c>
      <c r="AC25" s="2" t="s">
        <v>405</v>
      </c>
      <c r="AD25" s="2" t="s">
        <v>587</v>
      </c>
      <c r="AE25" s="2">
        <v>391708.95</v>
      </c>
      <c r="AF25" s="2">
        <v>299717.83</v>
      </c>
      <c r="AG25" s="2">
        <v>2.14</v>
      </c>
      <c r="AH25" s="2" t="s">
        <v>326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 t="s">
        <v>566</v>
      </c>
      <c r="BJ25" s="2" t="s">
        <v>567</v>
      </c>
      <c r="BK25" s="2">
        <v>0</v>
      </c>
      <c r="BL25" s="2">
        <v>0</v>
      </c>
      <c r="BM25" s="2">
        <v>0</v>
      </c>
      <c r="BN25" s="2">
        <v>0</v>
      </c>
    </row>
    <row r="26" spans="1:66" ht="395" x14ac:dyDescent="0.2">
      <c r="A26" s="2"/>
      <c r="B26" s="2"/>
      <c r="C26" s="2" t="s">
        <v>406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588</v>
      </c>
      <c r="AA26" s="2" t="s">
        <v>563</v>
      </c>
      <c r="AB26" s="2" t="s">
        <v>589</v>
      </c>
      <c r="AC26" s="2" t="s">
        <v>374</v>
      </c>
      <c r="AD26" s="2" t="s">
        <v>359</v>
      </c>
      <c r="AE26" s="2">
        <v>395248.48</v>
      </c>
      <c r="AF26" s="2">
        <v>296036.71999999997</v>
      </c>
      <c r="AG26" s="2">
        <v>6.02</v>
      </c>
      <c r="AH26" s="2" t="s">
        <v>326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 t="s">
        <v>566</v>
      </c>
      <c r="BJ26" s="2" t="s">
        <v>567</v>
      </c>
      <c r="BK26" s="2">
        <v>3398.21309094148</v>
      </c>
      <c r="BL26" s="2">
        <v>5.6368004106260603</v>
      </c>
      <c r="BM26" s="2">
        <v>2657.46566859835</v>
      </c>
      <c r="BN26" s="2">
        <v>4.4080824748484799</v>
      </c>
    </row>
    <row r="27" spans="1:66" ht="395" x14ac:dyDescent="0.2">
      <c r="A27" s="2"/>
      <c r="B27" s="2"/>
      <c r="C27" s="2" t="s">
        <v>407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590</v>
      </c>
      <c r="AA27" s="2" t="s">
        <v>563</v>
      </c>
      <c r="AB27" s="2" t="s">
        <v>591</v>
      </c>
      <c r="AC27" s="2" t="s">
        <v>408</v>
      </c>
      <c r="AD27" s="2" t="s">
        <v>592</v>
      </c>
      <c r="AE27" s="2">
        <v>393009.3</v>
      </c>
      <c r="AF27" s="2">
        <v>298142.74</v>
      </c>
      <c r="AG27" s="2">
        <v>0.69</v>
      </c>
      <c r="AH27" s="2" t="s">
        <v>326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 t="s">
        <v>566</v>
      </c>
      <c r="BJ27" s="2" t="s">
        <v>567</v>
      </c>
      <c r="BK27" s="2">
        <v>0</v>
      </c>
      <c r="BL27" s="2">
        <v>0</v>
      </c>
      <c r="BM27" s="2">
        <v>0</v>
      </c>
      <c r="BN27" s="2">
        <v>0</v>
      </c>
    </row>
    <row r="28" spans="1:66" ht="395" x14ac:dyDescent="0.2">
      <c r="A28" s="2"/>
      <c r="B28" s="2"/>
      <c r="C28" s="2" t="s">
        <v>409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593</v>
      </c>
      <c r="AA28" s="2" t="s">
        <v>563</v>
      </c>
      <c r="AB28" s="2" t="s">
        <v>594</v>
      </c>
      <c r="AC28" s="2" t="s">
        <v>410</v>
      </c>
      <c r="AD28" s="2" t="s">
        <v>595</v>
      </c>
      <c r="AE28" s="2">
        <v>396012.31</v>
      </c>
      <c r="AF28" s="2">
        <v>296184.01</v>
      </c>
      <c r="AG28" s="2">
        <v>0.91</v>
      </c>
      <c r="AH28" s="2" t="s">
        <v>326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 t="s">
        <v>566</v>
      </c>
      <c r="BJ28" s="2" t="s">
        <v>567</v>
      </c>
      <c r="BK28" s="2">
        <v>0</v>
      </c>
      <c r="BL28" s="2">
        <v>0</v>
      </c>
      <c r="BM28" s="2">
        <v>0</v>
      </c>
      <c r="BN28" s="2">
        <v>0</v>
      </c>
    </row>
    <row r="29" spans="1:66" ht="395" x14ac:dyDescent="0.2">
      <c r="A29" s="2"/>
      <c r="B29" s="2"/>
      <c r="C29" s="2" t="s">
        <v>411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596</v>
      </c>
      <c r="AA29" s="2" t="s">
        <v>563</v>
      </c>
      <c r="AB29" s="2" t="s">
        <v>597</v>
      </c>
      <c r="AC29" s="2" t="s">
        <v>412</v>
      </c>
      <c r="AD29" s="2" t="s">
        <v>598</v>
      </c>
      <c r="AE29" s="2">
        <v>391450.33</v>
      </c>
      <c r="AF29" s="2">
        <v>300882.82</v>
      </c>
      <c r="AG29" s="2">
        <v>0.77</v>
      </c>
      <c r="AH29" s="2" t="s">
        <v>326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 t="s">
        <v>566</v>
      </c>
      <c r="BJ29" s="2" t="s">
        <v>567</v>
      </c>
      <c r="BK29" s="2">
        <v>0</v>
      </c>
      <c r="BL29" s="2">
        <v>0</v>
      </c>
      <c r="BM29" s="2">
        <v>0</v>
      </c>
      <c r="BN29" s="2">
        <v>0</v>
      </c>
    </row>
    <row r="30" spans="1:66" ht="395" x14ac:dyDescent="0.2">
      <c r="A30" s="2"/>
      <c r="B30" s="2"/>
      <c r="C30" s="2" t="s">
        <v>413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 t="s">
        <v>599</v>
      </c>
      <c r="AA30" s="2" t="s">
        <v>563</v>
      </c>
      <c r="AB30" s="2" t="s">
        <v>600</v>
      </c>
      <c r="AC30" s="2" t="s">
        <v>375</v>
      </c>
      <c r="AD30" s="2" t="s">
        <v>360</v>
      </c>
      <c r="AE30" s="2">
        <v>392678.71</v>
      </c>
      <c r="AF30" s="2">
        <v>297319.09000000003</v>
      </c>
      <c r="AG30" s="2">
        <v>2.54</v>
      </c>
      <c r="AH30" s="2" t="s">
        <v>326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 t="s">
        <v>566</v>
      </c>
      <c r="BJ30" s="2" t="s">
        <v>567</v>
      </c>
      <c r="BK30" s="2">
        <v>0</v>
      </c>
      <c r="BL30" s="2">
        <v>0</v>
      </c>
      <c r="BM30" s="2">
        <v>0</v>
      </c>
      <c r="BN30" s="2">
        <v>0</v>
      </c>
    </row>
    <row r="31" spans="1:66" ht="395" x14ac:dyDescent="0.2">
      <c r="A31" s="2"/>
      <c r="B31" s="2"/>
      <c r="C31" s="2" t="s">
        <v>414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 t="s">
        <v>601</v>
      </c>
      <c r="AA31" s="2" t="s">
        <v>563</v>
      </c>
      <c r="AB31" s="2" t="s">
        <v>602</v>
      </c>
      <c r="AC31" s="2" t="s">
        <v>376</v>
      </c>
      <c r="AD31" s="2" t="s">
        <v>361</v>
      </c>
      <c r="AE31" s="2">
        <v>393046.18</v>
      </c>
      <c r="AF31" s="2">
        <v>298353.40000000002</v>
      </c>
      <c r="AG31" s="2">
        <v>0.56999999999999995</v>
      </c>
      <c r="AH31" s="2" t="s">
        <v>326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 t="s">
        <v>566</v>
      </c>
      <c r="BJ31" s="2" t="s">
        <v>567</v>
      </c>
      <c r="BK31" s="2">
        <v>0</v>
      </c>
      <c r="BL31" s="2">
        <v>0</v>
      </c>
      <c r="BM31" s="2">
        <v>0</v>
      </c>
      <c r="BN31" s="2">
        <v>0</v>
      </c>
    </row>
    <row r="32" spans="1:66" ht="395" x14ac:dyDescent="0.2">
      <c r="A32" s="2"/>
      <c r="B32" s="2"/>
      <c r="C32" s="2" t="s">
        <v>415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 t="s">
        <v>603</v>
      </c>
      <c r="AA32" s="2" t="s">
        <v>563</v>
      </c>
      <c r="AB32" s="2" t="s">
        <v>604</v>
      </c>
      <c r="AC32" s="2" t="s">
        <v>416</v>
      </c>
      <c r="AD32" s="2" t="s">
        <v>605</v>
      </c>
      <c r="AE32" s="2">
        <v>392349.33</v>
      </c>
      <c r="AF32" s="2">
        <v>298218.94</v>
      </c>
      <c r="AG32" s="2">
        <v>0.85</v>
      </c>
      <c r="AH32" s="2" t="s">
        <v>326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 t="s">
        <v>566</v>
      </c>
      <c r="BJ32" s="2" t="s">
        <v>567</v>
      </c>
      <c r="BK32" s="2">
        <v>0</v>
      </c>
      <c r="BL32" s="2">
        <v>0</v>
      </c>
      <c r="BM32" s="2">
        <v>0</v>
      </c>
      <c r="BN32" s="2">
        <v>0</v>
      </c>
    </row>
    <row r="33" spans="1:66" ht="395" x14ac:dyDescent="0.2">
      <c r="A33" s="2"/>
      <c r="B33" s="2"/>
      <c r="C33" s="2" t="s">
        <v>417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606</v>
      </c>
      <c r="AA33" s="2" t="s">
        <v>563</v>
      </c>
      <c r="AB33" s="2" t="s">
        <v>607</v>
      </c>
      <c r="AC33" s="2" t="s">
        <v>418</v>
      </c>
      <c r="AD33" s="2" t="s">
        <v>608</v>
      </c>
      <c r="AE33" s="2">
        <v>392952.5</v>
      </c>
      <c r="AF33" s="2">
        <v>296020.8</v>
      </c>
      <c r="AG33" s="2">
        <v>0.72</v>
      </c>
      <c r="AH33" s="2" t="s">
        <v>326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 t="s">
        <v>566</v>
      </c>
      <c r="BJ33" s="2" t="s">
        <v>567</v>
      </c>
      <c r="BK33" s="2">
        <v>0</v>
      </c>
      <c r="BL33" s="2">
        <v>0</v>
      </c>
      <c r="BM33" s="2">
        <v>0</v>
      </c>
      <c r="BN33" s="2">
        <v>0</v>
      </c>
    </row>
    <row r="34" spans="1:66" ht="395" x14ac:dyDescent="0.2">
      <c r="A34" s="2"/>
      <c r="B34" s="2"/>
      <c r="C34" s="2" t="s">
        <v>419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609</v>
      </c>
      <c r="AA34" s="2" t="s">
        <v>563</v>
      </c>
      <c r="AB34" s="2" t="s">
        <v>610</v>
      </c>
      <c r="AC34" s="2" t="s">
        <v>420</v>
      </c>
      <c r="AD34" s="2" t="s">
        <v>611</v>
      </c>
      <c r="AE34" s="2">
        <v>392804.22</v>
      </c>
      <c r="AF34" s="2">
        <v>296043.98</v>
      </c>
      <c r="AG34" s="2">
        <v>1.44</v>
      </c>
      <c r="AH34" s="2" t="s">
        <v>326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 t="s">
        <v>566</v>
      </c>
      <c r="BJ34" s="2" t="s">
        <v>567</v>
      </c>
      <c r="BK34" s="2">
        <v>0</v>
      </c>
      <c r="BL34" s="2">
        <v>0</v>
      </c>
      <c r="BM34" s="2">
        <v>0</v>
      </c>
      <c r="BN34" s="2">
        <v>0</v>
      </c>
    </row>
    <row r="35" spans="1:66" ht="395" x14ac:dyDescent="0.2">
      <c r="A35" s="2"/>
      <c r="B35" s="2"/>
      <c r="C35" s="2" t="s">
        <v>421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 t="s">
        <v>612</v>
      </c>
      <c r="AA35" s="2" t="s">
        <v>563</v>
      </c>
      <c r="AB35" s="2" t="s">
        <v>613</v>
      </c>
      <c r="AC35" s="2" t="s">
        <v>422</v>
      </c>
      <c r="AD35" s="2" t="s">
        <v>614</v>
      </c>
      <c r="AE35" s="2">
        <v>393378.14</v>
      </c>
      <c r="AF35" s="2">
        <v>296526.14</v>
      </c>
      <c r="AG35" s="2">
        <v>0.7</v>
      </c>
      <c r="AH35" s="2" t="s">
        <v>326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 t="s">
        <v>566</v>
      </c>
      <c r="BJ35" s="2" t="s">
        <v>567</v>
      </c>
      <c r="BK35" s="2">
        <v>0</v>
      </c>
      <c r="BL35" s="2">
        <v>0</v>
      </c>
      <c r="BM35" s="2">
        <v>0</v>
      </c>
      <c r="BN35" s="2">
        <v>0</v>
      </c>
    </row>
    <row r="36" spans="1:66" ht="395" x14ac:dyDescent="0.2">
      <c r="A36" s="2"/>
      <c r="B36" s="2"/>
      <c r="C36" s="2" t="s">
        <v>423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 t="s">
        <v>615</v>
      </c>
      <c r="AA36" s="2" t="s">
        <v>563</v>
      </c>
      <c r="AB36" s="2"/>
      <c r="AC36" s="2" t="s">
        <v>424</v>
      </c>
      <c r="AD36" s="2" t="s">
        <v>616</v>
      </c>
      <c r="AE36" s="2">
        <v>0</v>
      </c>
      <c r="AF36" s="2">
        <v>0</v>
      </c>
      <c r="AG36" s="2">
        <v>6.73</v>
      </c>
      <c r="AH36" s="2" t="s">
        <v>326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 t="s">
        <v>566</v>
      </c>
      <c r="BJ36" s="2" t="s">
        <v>567</v>
      </c>
      <c r="BK36" s="2">
        <v>0</v>
      </c>
      <c r="BL36" s="2">
        <v>0</v>
      </c>
      <c r="BM36" s="2">
        <v>0</v>
      </c>
      <c r="BN36" s="2">
        <v>0</v>
      </c>
    </row>
    <row r="37" spans="1:66" ht="395" x14ac:dyDescent="0.2">
      <c r="A37" s="2"/>
      <c r="B37" s="2"/>
      <c r="C37" s="2" t="s">
        <v>366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366</v>
      </c>
      <c r="AA37" s="2"/>
      <c r="AB37" s="2"/>
      <c r="AC37" s="2"/>
      <c r="AD37" s="2"/>
      <c r="AE37" s="2">
        <v>391716.92</v>
      </c>
      <c r="AF37" s="2">
        <v>300935.03000000003</v>
      </c>
      <c r="AG37" s="2"/>
      <c r="AH37" s="2"/>
      <c r="AI37" s="2">
        <v>36510</v>
      </c>
      <c r="AJ37" s="2"/>
      <c r="AK37" s="2" t="s">
        <v>369</v>
      </c>
      <c r="AL37" s="2">
        <v>2.42</v>
      </c>
      <c r="AM37" s="2">
        <v>0.3</v>
      </c>
      <c r="AN37" s="2" t="s">
        <v>563</v>
      </c>
      <c r="AO37" s="2" t="s">
        <v>617</v>
      </c>
      <c r="AP37" s="2" t="s">
        <v>534</v>
      </c>
      <c r="AQ37" s="2">
        <v>1</v>
      </c>
      <c r="AR37" s="2">
        <v>0</v>
      </c>
      <c r="AS37" s="2">
        <v>0</v>
      </c>
      <c r="AT37" s="2" t="s">
        <v>513</v>
      </c>
      <c r="AU37" s="2">
        <v>0</v>
      </c>
      <c r="AV37" s="2">
        <v>0</v>
      </c>
      <c r="AW37" s="2">
        <v>12</v>
      </c>
      <c r="AX37" s="2">
        <v>40</v>
      </c>
      <c r="AY37" s="2">
        <v>0</v>
      </c>
      <c r="AZ37" s="2"/>
      <c r="BA37" s="2"/>
      <c r="BB37" s="2"/>
      <c r="BC37" s="2"/>
      <c r="BD37" s="2"/>
      <c r="BE37" s="2"/>
      <c r="BF37" s="2"/>
      <c r="BG37" s="2"/>
      <c r="BH37" s="2"/>
      <c r="BI37" s="2" t="s">
        <v>618</v>
      </c>
      <c r="BJ37" s="2" t="s">
        <v>619</v>
      </c>
      <c r="BK37" s="2">
        <v>0</v>
      </c>
      <c r="BL37" s="2">
        <v>0</v>
      </c>
      <c r="BM37" s="2">
        <v>0</v>
      </c>
      <c r="BN37" s="2">
        <v>0</v>
      </c>
    </row>
    <row r="38" spans="1:66" ht="395" x14ac:dyDescent="0.2">
      <c r="A38" s="2"/>
      <c r="B38" s="2"/>
      <c r="C38" s="2" t="s">
        <v>425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 t="s">
        <v>620</v>
      </c>
      <c r="AA38" s="2"/>
      <c r="AB38" s="2"/>
      <c r="AC38" s="2"/>
      <c r="AD38" s="2"/>
      <c r="AE38" s="2">
        <v>394972.63400000002</v>
      </c>
      <c r="AF38" s="2">
        <v>295312.45600000001</v>
      </c>
      <c r="AG38" s="2"/>
      <c r="AH38" s="2"/>
      <c r="AI38" s="2"/>
      <c r="AJ38" s="2" t="s">
        <v>425</v>
      </c>
      <c r="AK38" s="2" t="s">
        <v>426</v>
      </c>
      <c r="AL38" s="2">
        <v>1.7902799406000001</v>
      </c>
      <c r="AM38" s="2"/>
      <c r="AN38" s="2" t="s">
        <v>563</v>
      </c>
      <c r="AO38" s="2" t="s">
        <v>621</v>
      </c>
      <c r="AP38" s="2"/>
      <c r="AQ38" s="2"/>
      <c r="AR38" s="2"/>
      <c r="AS38" s="2"/>
      <c r="AT38" s="2"/>
      <c r="AU38" s="2">
        <v>0</v>
      </c>
      <c r="AV38" s="2" t="s">
        <v>622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 t="s">
        <v>623</v>
      </c>
      <c r="BJ38" s="2" t="s">
        <v>624</v>
      </c>
      <c r="BK38" s="2">
        <v>0</v>
      </c>
      <c r="BL38" s="2">
        <v>0</v>
      </c>
      <c r="BM38" s="2">
        <v>0</v>
      </c>
      <c r="BN38" s="2">
        <v>0</v>
      </c>
    </row>
    <row r="39" spans="1:66" ht="395" x14ac:dyDescent="0.2">
      <c r="A39" s="2"/>
      <c r="B39" s="2"/>
      <c r="C39" s="2" t="s">
        <v>362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 t="s">
        <v>625</v>
      </c>
      <c r="AA39" s="2"/>
      <c r="AB39" s="2"/>
      <c r="AC39" s="2"/>
      <c r="AD39" s="2"/>
      <c r="AE39" s="2">
        <v>393630.35</v>
      </c>
      <c r="AF39" s="2">
        <v>297497.26</v>
      </c>
      <c r="AG39" s="2"/>
      <c r="AH39" s="2"/>
      <c r="AI39" s="2"/>
      <c r="AJ39" s="2" t="s">
        <v>362</v>
      </c>
      <c r="AK39" s="2" t="s">
        <v>367</v>
      </c>
      <c r="AL39" s="2">
        <v>1.52300298475</v>
      </c>
      <c r="AM39" s="2"/>
      <c r="AN39" s="2" t="s">
        <v>563</v>
      </c>
      <c r="AO39" s="2" t="s">
        <v>626</v>
      </c>
      <c r="AP39" s="2"/>
      <c r="AQ39" s="2"/>
      <c r="AR39" s="2"/>
      <c r="AS39" s="2"/>
      <c r="AT39" s="2"/>
      <c r="AU39" s="2">
        <v>0</v>
      </c>
      <c r="AV39" s="2" t="s">
        <v>627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 t="s">
        <v>623</v>
      </c>
      <c r="BJ39" s="2" t="s">
        <v>624</v>
      </c>
      <c r="BK39" s="2">
        <v>2161.2349308596899</v>
      </c>
      <c r="BL39" s="2">
        <v>14.1793151978667</v>
      </c>
      <c r="BM39" s="2">
        <v>548.85310483070896</v>
      </c>
      <c r="BN39" s="2">
        <v>3.6008862616461301</v>
      </c>
    </row>
    <row r="40" spans="1:66" ht="395" x14ac:dyDescent="0.2">
      <c r="A40" s="2"/>
      <c r="B40" s="2"/>
      <c r="C40" s="2" t="s">
        <v>427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 t="s">
        <v>628</v>
      </c>
      <c r="AA40" s="2"/>
      <c r="AB40" s="2"/>
      <c r="AC40" s="2"/>
      <c r="AD40" s="2"/>
      <c r="AE40" s="2">
        <v>393256.25</v>
      </c>
      <c r="AF40" s="2">
        <v>294908.34999999998</v>
      </c>
      <c r="AG40" s="2"/>
      <c r="AH40" s="2"/>
      <c r="AI40" s="2"/>
      <c r="AJ40" s="2" t="s">
        <v>427</v>
      </c>
      <c r="AK40" s="2" t="s">
        <v>428</v>
      </c>
      <c r="AL40" s="2">
        <v>1.0413656600000001</v>
      </c>
      <c r="AM40" s="2"/>
      <c r="AN40" s="2" t="s">
        <v>563</v>
      </c>
      <c r="AO40" s="2" t="s">
        <v>629</v>
      </c>
      <c r="AP40" s="2"/>
      <c r="AQ40" s="2"/>
      <c r="AR40" s="2"/>
      <c r="AS40" s="2"/>
      <c r="AT40" s="2"/>
      <c r="AU40" s="2">
        <v>0</v>
      </c>
      <c r="AV40" s="2">
        <v>36440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 t="s">
        <v>623</v>
      </c>
      <c r="BJ40" s="2" t="s">
        <v>624</v>
      </c>
      <c r="BK40" s="2">
        <v>0</v>
      </c>
      <c r="BL40" s="2">
        <v>0</v>
      </c>
      <c r="BM40" s="2">
        <v>0</v>
      </c>
      <c r="BN40" s="2">
        <v>0</v>
      </c>
    </row>
    <row r="41" spans="1:66" ht="395" x14ac:dyDescent="0.2">
      <c r="A41" s="2"/>
      <c r="B41" s="2"/>
      <c r="C41" s="2" t="s">
        <v>429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 t="s">
        <v>630</v>
      </c>
      <c r="AA41" s="2"/>
      <c r="AB41" s="2"/>
      <c r="AC41" s="2"/>
      <c r="AD41" s="2"/>
      <c r="AE41" s="2">
        <v>393104.66</v>
      </c>
      <c r="AF41" s="2">
        <v>299360.25</v>
      </c>
      <c r="AG41" s="2"/>
      <c r="AH41" s="2"/>
      <c r="AI41" s="2"/>
      <c r="AJ41" s="2" t="s">
        <v>429</v>
      </c>
      <c r="AK41" s="2" t="s">
        <v>430</v>
      </c>
      <c r="AL41" s="2">
        <v>0.62023289250000002</v>
      </c>
      <c r="AM41" s="2"/>
      <c r="AN41" s="2" t="s">
        <v>563</v>
      </c>
      <c r="AO41" s="2" t="s">
        <v>631</v>
      </c>
      <c r="AP41" s="2"/>
      <c r="AQ41" s="2"/>
      <c r="AR41" s="2"/>
      <c r="AS41" s="2"/>
      <c r="AT41" s="2"/>
      <c r="AU41" s="2">
        <v>0</v>
      </c>
      <c r="AV41" s="2">
        <v>34400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 t="s">
        <v>623</v>
      </c>
      <c r="BJ41" s="2" t="s">
        <v>624</v>
      </c>
      <c r="BK41" s="2">
        <v>0</v>
      </c>
      <c r="BL41" s="2">
        <v>0</v>
      </c>
      <c r="BM41" s="2">
        <v>0</v>
      </c>
      <c r="BN41" s="2">
        <v>0</v>
      </c>
    </row>
    <row r="42" spans="1:66" ht="395" x14ac:dyDescent="0.2">
      <c r="A42" s="2"/>
      <c r="B42" s="2"/>
      <c r="C42" s="2" t="s">
        <v>431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 t="s">
        <v>632</v>
      </c>
      <c r="AA42" s="2"/>
      <c r="AB42" s="2"/>
      <c r="AC42" s="2"/>
      <c r="AD42" s="2"/>
      <c r="AE42" s="2">
        <v>392656.46</v>
      </c>
      <c r="AF42" s="2">
        <v>298860.78999999998</v>
      </c>
      <c r="AG42" s="2"/>
      <c r="AH42" s="2"/>
      <c r="AI42" s="2"/>
      <c r="AJ42" s="2" t="s">
        <v>431</v>
      </c>
      <c r="AK42" s="2" t="s">
        <v>432</v>
      </c>
      <c r="AL42" s="2">
        <v>2.0181416154999998</v>
      </c>
      <c r="AM42" s="2"/>
      <c r="AN42" s="2" t="s">
        <v>563</v>
      </c>
      <c r="AO42" s="2" t="s">
        <v>631</v>
      </c>
      <c r="AP42" s="2"/>
      <c r="AQ42" s="2"/>
      <c r="AR42" s="2"/>
      <c r="AS42" s="2"/>
      <c r="AT42" s="2"/>
      <c r="AU42" s="2">
        <v>0</v>
      </c>
      <c r="AV42" s="2">
        <v>36610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 t="s">
        <v>623</v>
      </c>
      <c r="BJ42" s="2" t="s">
        <v>624</v>
      </c>
      <c r="BK42" s="2">
        <v>0</v>
      </c>
      <c r="BL42" s="2">
        <v>0</v>
      </c>
      <c r="BM42" s="2">
        <v>0</v>
      </c>
      <c r="BN42" s="2">
        <v>0</v>
      </c>
    </row>
    <row r="43" spans="1:66" ht="395" x14ac:dyDescent="0.2">
      <c r="A43" s="2"/>
      <c r="B43" s="2"/>
      <c r="C43" s="2" t="s">
        <v>433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 t="s">
        <v>633</v>
      </c>
      <c r="AA43" s="2"/>
      <c r="AB43" s="2"/>
      <c r="AC43" s="2"/>
      <c r="AD43" s="2"/>
      <c r="AE43" s="2">
        <v>392498.71</v>
      </c>
      <c r="AF43" s="2">
        <v>298758.75</v>
      </c>
      <c r="AG43" s="2"/>
      <c r="AH43" s="2"/>
      <c r="AI43" s="2"/>
      <c r="AJ43" s="2" t="s">
        <v>433</v>
      </c>
      <c r="AK43" s="2" t="s">
        <v>434</v>
      </c>
      <c r="AL43" s="2">
        <v>3.71422731513</v>
      </c>
      <c r="AM43" s="2"/>
      <c r="AN43" s="2" t="s">
        <v>563</v>
      </c>
      <c r="AO43" s="2" t="s">
        <v>631</v>
      </c>
      <c r="AP43" s="2"/>
      <c r="AQ43" s="2"/>
      <c r="AR43" s="2"/>
      <c r="AS43" s="2"/>
      <c r="AT43" s="2"/>
      <c r="AU43" s="2">
        <v>0</v>
      </c>
      <c r="AV43" s="2">
        <v>36620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 t="s">
        <v>623</v>
      </c>
      <c r="BJ43" s="2" t="s">
        <v>624</v>
      </c>
      <c r="BK43" s="2">
        <v>0</v>
      </c>
      <c r="BL43" s="2">
        <v>0</v>
      </c>
      <c r="BM43" s="2">
        <v>0</v>
      </c>
      <c r="BN43" s="2">
        <v>0</v>
      </c>
    </row>
    <row r="44" spans="1:66" ht="395" x14ac:dyDescent="0.2">
      <c r="A44" s="2"/>
      <c r="B44" s="2"/>
      <c r="C44" s="2" t="s">
        <v>435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 t="s">
        <v>634</v>
      </c>
      <c r="AA44" s="2"/>
      <c r="AB44" s="2"/>
      <c r="AC44" s="2"/>
      <c r="AD44" s="2"/>
      <c r="AE44" s="2">
        <v>392631.9</v>
      </c>
      <c r="AF44" s="2">
        <v>297788.65000000002</v>
      </c>
      <c r="AG44" s="2"/>
      <c r="AH44" s="2"/>
      <c r="AI44" s="2"/>
      <c r="AJ44" s="2" t="s">
        <v>435</v>
      </c>
      <c r="AK44" s="2" t="s">
        <v>436</v>
      </c>
      <c r="AL44" s="2">
        <v>2.0181173735</v>
      </c>
      <c r="AM44" s="2"/>
      <c r="AN44" s="2" t="s">
        <v>563</v>
      </c>
      <c r="AO44" s="2" t="s">
        <v>635</v>
      </c>
      <c r="AP44" s="2"/>
      <c r="AQ44" s="2"/>
      <c r="AR44" s="2"/>
      <c r="AS44" s="2"/>
      <c r="AT44" s="2"/>
      <c r="AU44" s="2">
        <v>0</v>
      </c>
      <c r="AV44" s="2">
        <v>36640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 t="s">
        <v>623</v>
      </c>
      <c r="BJ44" s="2" t="s">
        <v>624</v>
      </c>
      <c r="BK44" s="2">
        <v>0</v>
      </c>
      <c r="BL44" s="2">
        <v>0</v>
      </c>
      <c r="BM44" s="2">
        <v>0</v>
      </c>
      <c r="BN44" s="2">
        <v>0</v>
      </c>
    </row>
    <row r="45" spans="1:66" ht="395" x14ac:dyDescent="0.2">
      <c r="A45" s="2"/>
      <c r="B45" s="2"/>
      <c r="C45" s="2" t="s">
        <v>437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 t="s">
        <v>636</v>
      </c>
      <c r="AA45" s="2"/>
      <c r="AB45" s="2"/>
      <c r="AC45" s="2"/>
      <c r="AD45" s="2"/>
      <c r="AE45" s="2">
        <v>395471.45</v>
      </c>
      <c r="AF45" s="2">
        <v>295660.99</v>
      </c>
      <c r="AG45" s="2"/>
      <c r="AH45" s="2"/>
      <c r="AI45" s="2"/>
      <c r="AJ45" s="2" t="s">
        <v>437</v>
      </c>
      <c r="AK45" s="2" t="s">
        <v>438</v>
      </c>
      <c r="AL45" s="2">
        <v>3.5205142066500001</v>
      </c>
      <c r="AM45" s="2"/>
      <c r="AN45" s="2" t="s">
        <v>563</v>
      </c>
      <c r="AO45" s="2" t="s">
        <v>621</v>
      </c>
      <c r="AP45" s="2"/>
      <c r="AQ45" s="2"/>
      <c r="AR45" s="2"/>
      <c r="AS45" s="2"/>
      <c r="AT45" s="2"/>
      <c r="AU45" s="2">
        <v>0</v>
      </c>
      <c r="AV45" s="2">
        <v>36680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 t="s">
        <v>623</v>
      </c>
      <c r="BJ45" s="2" t="s">
        <v>624</v>
      </c>
      <c r="BK45" s="2">
        <v>0</v>
      </c>
      <c r="BL45" s="2">
        <v>0</v>
      </c>
      <c r="BM45" s="2">
        <v>0</v>
      </c>
      <c r="BN45" s="2">
        <v>0</v>
      </c>
    </row>
    <row r="46" spans="1:66" ht="395" x14ac:dyDescent="0.2">
      <c r="A46" s="2"/>
      <c r="B46" s="2"/>
      <c r="C46" s="2" t="s">
        <v>439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 t="s">
        <v>637</v>
      </c>
      <c r="AA46" s="2"/>
      <c r="AB46" s="2"/>
      <c r="AC46" s="2"/>
      <c r="AD46" s="2"/>
      <c r="AE46" s="2">
        <v>395098.08</v>
      </c>
      <c r="AF46" s="2">
        <v>296421.13</v>
      </c>
      <c r="AG46" s="2"/>
      <c r="AH46" s="2"/>
      <c r="AI46" s="2"/>
      <c r="AJ46" s="2" t="s">
        <v>439</v>
      </c>
      <c r="AK46" s="2" t="s">
        <v>440</v>
      </c>
      <c r="AL46" s="2">
        <v>0.12154795395</v>
      </c>
      <c r="AM46" s="2"/>
      <c r="AN46" s="2" t="s">
        <v>563</v>
      </c>
      <c r="AO46" s="2" t="s">
        <v>621</v>
      </c>
      <c r="AP46" s="2"/>
      <c r="AQ46" s="2"/>
      <c r="AR46" s="2"/>
      <c r="AS46" s="2"/>
      <c r="AT46" s="2"/>
      <c r="AU46" s="2">
        <v>0</v>
      </c>
      <c r="AV46" s="2">
        <v>40530</v>
      </c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 t="s">
        <v>623</v>
      </c>
      <c r="BJ46" s="2" t="s">
        <v>624</v>
      </c>
      <c r="BK46" s="2">
        <v>0</v>
      </c>
      <c r="BL46" s="2">
        <v>0</v>
      </c>
      <c r="BM46" s="2">
        <v>0</v>
      </c>
      <c r="BN46" s="2">
        <v>0</v>
      </c>
    </row>
    <row r="47" spans="1:66" ht="395" x14ac:dyDescent="0.2">
      <c r="A47" s="2"/>
      <c r="B47" s="2"/>
      <c r="C47" s="2" t="s">
        <v>441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 t="s">
        <v>638</v>
      </c>
      <c r="AA47" s="2"/>
      <c r="AB47" s="2"/>
      <c r="AC47" s="2"/>
      <c r="AD47" s="2"/>
      <c r="AE47" s="2">
        <v>391997.95</v>
      </c>
      <c r="AF47" s="2">
        <v>298114.21999999997</v>
      </c>
      <c r="AG47" s="2"/>
      <c r="AH47" s="2"/>
      <c r="AI47" s="2"/>
      <c r="AJ47" s="2" t="s">
        <v>441</v>
      </c>
      <c r="AK47" s="2" t="s">
        <v>442</v>
      </c>
      <c r="AL47" s="2">
        <v>5.1173606491800001</v>
      </c>
      <c r="AM47" s="2"/>
      <c r="AN47" s="2" t="s">
        <v>563</v>
      </c>
      <c r="AO47" s="2" t="s">
        <v>635</v>
      </c>
      <c r="AP47" s="2"/>
      <c r="AQ47" s="2"/>
      <c r="AR47" s="2"/>
      <c r="AS47" s="2"/>
      <c r="AT47" s="2"/>
      <c r="AU47" s="2">
        <v>0</v>
      </c>
      <c r="AV47" s="2">
        <v>27372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 t="s">
        <v>623</v>
      </c>
      <c r="BJ47" s="2" t="s">
        <v>624</v>
      </c>
      <c r="BK47" s="2">
        <v>0</v>
      </c>
      <c r="BL47" s="2">
        <v>0</v>
      </c>
      <c r="BM47" s="2">
        <v>0</v>
      </c>
      <c r="BN47" s="2">
        <v>0</v>
      </c>
    </row>
    <row r="48" spans="1:66" ht="395" x14ac:dyDescent="0.2">
      <c r="A48" s="2"/>
      <c r="B48" s="2"/>
      <c r="C48" s="2" t="s">
        <v>443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 t="s">
        <v>639</v>
      </c>
      <c r="AA48" s="2"/>
      <c r="AB48" s="2"/>
      <c r="AC48" s="2"/>
      <c r="AD48" s="2"/>
      <c r="AE48" s="2">
        <v>391397.33</v>
      </c>
      <c r="AF48" s="2">
        <v>297827</v>
      </c>
      <c r="AG48" s="2"/>
      <c r="AH48" s="2"/>
      <c r="AI48" s="2"/>
      <c r="AJ48" s="2" t="s">
        <v>443</v>
      </c>
      <c r="AK48" s="2" t="s">
        <v>444</v>
      </c>
      <c r="AL48" s="2">
        <v>1.81609331963</v>
      </c>
      <c r="AM48" s="2"/>
      <c r="AN48" s="2" t="s">
        <v>563</v>
      </c>
      <c r="AO48" s="2" t="s">
        <v>640</v>
      </c>
      <c r="AP48" s="2"/>
      <c r="AQ48" s="2"/>
      <c r="AR48" s="2"/>
      <c r="AS48" s="2"/>
      <c r="AT48" s="2"/>
      <c r="AU48" s="2">
        <v>0</v>
      </c>
      <c r="AV48" s="2">
        <v>41900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 t="s">
        <v>623</v>
      </c>
      <c r="BJ48" s="2" t="s">
        <v>624</v>
      </c>
      <c r="BK48" s="2">
        <v>0</v>
      </c>
      <c r="BL48" s="2">
        <v>0</v>
      </c>
      <c r="BM48" s="2">
        <v>0</v>
      </c>
      <c r="BN48" s="2">
        <v>0</v>
      </c>
    </row>
    <row r="49" spans="1:66" ht="395" x14ac:dyDescent="0.2">
      <c r="A49" s="2"/>
      <c r="B49" s="2"/>
      <c r="C49" s="2" t="s">
        <v>363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 t="s">
        <v>641</v>
      </c>
      <c r="AA49" s="2"/>
      <c r="AB49" s="2"/>
      <c r="AC49" s="2"/>
      <c r="AD49" s="2"/>
      <c r="AE49" s="2">
        <v>395908.99</v>
      </c>
      <c r="AF49" s="2">
        <v>295657.43</v>
      </c>
      <c r="AG49" s="2"/>
      <c r="AH49" s="2"/>
      <c r="AI49" s="2"/>
      <c r="AJ49" s="2" t="s">
        <v>363</v>
      </c>
      <c r="AK49" s="2" t="s">
        <v>368</v>
      </c>
      <c r="AL49" s="2">
        <v>0.61921564684999997</v>
      </c>
      <c r="AM49" s="2"/>
      <c r="AN49" s="2" t="s">
        <v>563</v>
      </c>
      <c r="AO49" s="2" t="s">
        <v>621</v>
      </c>
      <c r="AP49" s="2"/>
      <c r="AQ49" s="2"/>
      <c r="AR49" s="2"/>
      <c r="AS49" s="2"/>
      <c r="AT49" s="2"/>
      <c r="AU49" s="2">
        <v>0</v>
      </c>
      <c r="AV49" s="2">
        <v>36690</v>
      </c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 t="s">
        <v>623</v>
      </c>
      <c r="BJ49" s="2" t="s">
        <v>624</v>
      </c>
      <c r="BK49" s="2">
        <v>0</v>
      </c>
      <c r="BL49" s="2">
        <v>0</v>
      </c>
      <c r="BM49" s="2">
        <v>0</v>
      </c>
      <c r="BN49" s="2">
        <v>0</v>
      </c>
    </row>
    <row r="50" spans="1:66" ht="395" x14ac:dyDescent="0.2">
      <c r="A50" s="2"/>
      <c r="B50" s="2"/>
      <c r="C50" s="2" t="s">
        <v>445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 t="s">
        <v>642</v>
      </c>
      <c r="AA50" s="2"/>
      <c r="AB50" s="2"/>
      <c r="AC50" s="2"/>
      <c r="AD50" s="2"/>
      <c r="AE50" s="2">
        <v>392736.82</v>
      </c>
      <c r="AF50" s="2">
        <v>298592.99</v>
      </c>
      <c r="AG50" s="2"/>
      <c r="AH50" s="2"/>
      <c r="AI50" s="2"/>
      <c r="AJ50" s="2" t="s">
        <v>445</v>
      </c>
      <c r="AK50" s="2" t="s">
        <v>446</v>
      </c>
      <c r="AL50" s="2">
        <v>2.93929109265</v>
      </c>
      <c r="AM50" s="2"/>
      <c r="AN50" s="2" t="s">
        <v>563</v>
      </c>
      <c r="AO50" s="2" t="s">
        <v>626</v>
      </c>
      <c r="AP50" s="2"/>
      <c r="AQ50" s="2"/>
      <c r="AR50" s="2"/>
      <c r="AS50" s="2"/>
      <c r="AT50" s="2"/>
      <c r="AU50" s="2">
        <v>0</v>
      </c>
      <c r="AV50" s="2">
        <v>36630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 t="s">
        <v>623</v>
      </c>
      <c r="BJ50" s="2" t="s">
        <v>624</v>
      </c>
      <c r="BK50" s="2">
        <v>0</v>
      </c>
      <c r="BL50" s="2">
        <v>0</v>
      </c>
      <c r="BM50" s="2">
        <v>0</v>
      </c>
      <c r="BN50" s="2">
        <v>0</v>
      </c>
    </row>
    <row r="51" spans="1:66" ht="395" x14ac:dyDescent="0.2">
      <c r="A51" s="2"/>
      <c r="B51" s="2"/>
      <c r="C51" s="2" t="s">
        <v>447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 t="s">
        <v>643</v>
      </c>
      <c r="AA51" s="2"/>
      <c r="AB51" s="2"/>
      <c r="AC51" s="2"/>
      <c r="AD51" s="2"/>
      <c r="AE51" s="2">
        <v>391521.28000000003</v>
      </c>
      <c r="AF51" s="2">
        <v>297826.84999999998</v>
      </c>
      <c r="AG51" s="2"/>
      <c r="AH51" s="2"/>
      <c r="AI51" s="2"/>
      <c r="AJ51" s="2" t="s">
        <v>447</v>
      </c>
      <c r="AK51" s="2" t="s">
        <v>448</v>
      </c>
      <c r="AL51" s="2">
        <v>0.35607378270000001</v>
      </c>
      <c r="AM51" s="2"/>
      <c r="AN51" s="2" t="s">
        <v>563</v>
      </c>
      <c r="AO51" s="2" t="s">
        <v>640</v>
      </c>
      <c r="AP51" s="2"/>
      <c r="AQ51" s="2"/>
      <c r="AR51" s="2"/>
      <c r="AS51" s="2"/>
      <c r="AT51" s="2"/>
      <c r="AU51" s="2">
        <v>0</v>
      </c>
      <c r="AV51" s="2">
        <v>36870</v>
      </c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 t="s">
        <v>623</v>
      </c>
      <c r="BJ51" s="2" t="s">
        <v>624</v>
      </c>
      <c r="BK51" s="2">
        <v>0</v>
      </c>
      <c r="BL51" s="2">
        <v>0</v>
      </c>
      <c r="BM51" s="2">
        <v>0</v>
      </c>
      <c r="BN51" s="2">
        <v>0</v>
      </c>
    </row>
    <row r="52" spans="1:66" ht="395" x14ac:dyDescent="0.2">
      <c r="A52" s="2"/>
      <c r="B52" s="2"/>
      <c r="C52" s="2" t="s">
        <v>449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644</v>
      </c>
      <c r="AA52" s="2"/>
      <c r="AB52" s="2"/>
      <c r="AC52" s="2"/>
      <c r="AD52" s="2"/>
      <c r="AE52" s="2">
        <v>395058.46</v>
      </c>
      <c r="AF52" s="2">
        <v>296396.56</v>
      </c>
      <c r="AG52" s="2"/>
      <c r="AH52" s="2"/>
      <c r="AI52" s="2"/>
      <c r="AJ52" s="2" t="s">
        <v>449</v>
      </c>
      <c r="AK52" s="2" t="s">
        <v>450</v>
      </c>
      <c r="AL52" s="2">
        <v>0.13359871644999999</v>
      </c>
      <c r="AM52" s="2"/>
      <c r="AN52" s="2" t="s">
        <v>563</v>
      </c>
      <c r="AO52" s="2" t="s">
        <v>621</v>
      </c>
      <c r="AP52" s="2"/>
      <c r="AQ52" s="2"/>
      <c r="AR52" s="2"/>
      <c r="AS52" s="2"/>
      <c r="AT52" s="2"/>
      <c r="AU52" s="2">
        <v>0</v>
      </c>
      <c r="AV52" s="2">
        <v>41910</v>
      </c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 t="s">
        <v>623</v>
      </c>
      <c r="BJ52" s="2" t="s">
        <v>624</v>
      </c>
      <c r="BK52" s="2">
        <v>0</v>
      </c>
      <c r="BL52" s="2">
        <v>0</v>
      </c>
      <c r="BM52" s="2">
        <v>0</v>
      </c>
      <c r="BN52" s="2">
        <v>0</v>
      </c>
    </row>
    <row r="53" spans="1:66" ht="395" x14ac:dyDescent="0.2">
      <c r="A53" s="2"/>
      <c r="B53" s="2"/>
      <c r="C53" s="2" t="s">
        <v>364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>
        <v>390465</v>
      </c>
      <c r="BC53" s="2">
        <v>299903</v>
      </c>
      <c r="BD53" s="2">
        <v>1.2017560785000001</v>
      </c>
      <c r="BE53" s="2">
        <v>527.10067589699997</v>
      </c>
      <c r="BF53" s="2" t="s">
        <v>364</v>
      </c>
      <c r="BG53" s="2" t="s">
        <v>451</v>
      </c>
      <c r="BH53" s="2">
        <v>42940</v>
      </c>
      <c r="BI53" s="2" t="s">
        <v>645</v>
      </c>
      <c r="BJ53" s="2" t="s">
        <v>646</v>
      </c>
      <c r="BK53" s="2">
        <v>0</v>
      </c>
      <c r="BL53" s="2">
        <v>0</v>
      </c>
      <c r="BM53" s="2">
        <v>0</v>
      </c>
      <c r="BN53" s="2">
        <v>0</v>
      </c>
    </row>
    <row r="54" spans="1:66" ht="395" x14ac:dyDescent="0.2">
      <c r="A54" s="2"/>
      <c r="B54" s="2"/>
      <c r="C54" s="2" t="s">
        <v>452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>
        <v>0</v>
      </c>
      <c r="BC54" s="2">
        <v>0</v>
      </c>
      <c r="BD54" s="2">
        <v>0.88199498725600001</v>
      </c>
      <c r="BE54" s="2">
        <v>0</v>
      </c>
      <c r="BF54" s="2" t="s">
        <v>452</v>
      </c>
      <c r="BG54" s="2" t="s">
        <v>453</v>
      </c>
      <c r="BH54" s="2">
        <v>43040</v>
      </c>
      <c r="BI54" s="2" t="s">
        <v>645</v>
      </c>
      <c r="BJ54" s="2" t="s">
        <v>646</v>
      </c>
      <c r="BK54" s="2">
        <v>0</v>
      </c>
      <c r="BL54" s="2">
        <v>0</v>
      </c>
      <c r="BM54" s="2">
        <v>0</v>
      </c>
      <c r="BN54" s="2">
        <v>0</v>
      </c>
    </row>
    <row r="55" spans="1:66" ht="395" x14ac:dyDescent="0.2">
      <c r="A55" s="2"/>
      <c r="B55" s="2"/>
      <c r="C55" s="2" t="s">
        <v>454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>
        <v>0</v>
      </c>
      <c r="BC55" s="2">
        <v>0</v>
      </c>
      <c r="BD55" s="2">
        <v>1.5491476743499999</v>
      </c>
      <c r="BE55" s="2">
        <v>0</v>
      </c>
      <c r="BF55" s="2" t="s">
        <v>454</v>
      </c>
      <c r="BG55" s="2" t="s">
        <v>455</v>
      </c>
      <c r="BH55" s="2" t="s">
        <v>647</v>
      </c>
      <c r="BI55" s="2" t="s">
        <v>645</v>
      </c>
      <c r="BJ55" s="2" t="s">
        <v>646</v>
      </c>
      <c r="BK55" s="2">
        <v>0</v>
      </c>
      <c r="BL55" s="2">
        <v>0</v>
      </c>
      <c r="BM55" s="2">
        <v>0</v>
      </c>
      <c r="BN55" s="2">
        <v>0</v>
      </c>
    </row>
    <row r="56" spans="1:66" ht="395" x14ac:dyDescent="0.2">
      <c r="A56" s="2"/>
      <c r="B56" s="2"/>
      <c r="C56" s="2" t="s">
        <v>365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>
        <v>0</v>
      </c>
      <c r="BC56" s="2">
        <v>0</v>
      </c>
      <c r="BD56" s="2">
        <v>3.20027307396</v>
      </c>
      <c r="BE56" s="2">
        <v>0</v>
      </c>
      <c r="BF56" s="2" t="s">
        <v>365</v>
      </c>
      <c r="BG56" s="2" t="s">
        <v>377</v>
      </c>
      <c r="BH56" s="2">
        <v>36720</v>
      </c>
      <c r="BI56" s="2" t="s">
        <v>645</v>
      </c>
      <c r="BJ56" s="2" t="s">
        <v>646</v>
      </c>
      <c r="BK56" s="2">
        <v>0</v>
      </c>
      <c r="BL56" s="2">
        <v>0</v>
      </c>
      <c r="BM56" s="2">
        <v>0</v>
      </c>
      <c r="BN56" s="2">
        <v>0</v>
      </c>
    </row>
    <row r="57" spans="1:66" ht="395" x14ac:dyDescent="0.2">
      <c r="A57" s="2"/>
      <c r="B57" s="2"/>
      <c r="C57" s="2" t="s">
        <v>456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>
        <v>0</v>
      </c>
      <c r="BC57" s="2">
        <v>0</v>
      </c>
      <c r="BD57" s="2">
        <v>0.28422183859200001</v>
      </c>
      <c r="BE57" s="2">
        <v>0</v>
      </c>
      <c r="BF57" s="2" t="s">
        <v>456</v>
      </c>
      <c r="BG57" s="2" t="s">
        <v>457</v>
      </c>
      <c r="BH57" s="2">
        <v>37140</v>
      </c>
      <c r="BI57" s="2" t="s">
        <v>645</v>
      </c>
      <c r="BJ57" s="2" t="s">
        <v>646</v>
      </c>
      <c r="BK57" s="2">
        <v>0</v>
      </c>
      <c r="BL57" s="2">
        <v>0</v>
      </c>
      <c r="BM57" s="2">
        <v>0</v>
      </c>
      <c r="BN57" s="2">
        <v>0</v>
      </c>
    </row>
    <row r="58" spans="1:66" ht="395" x14ac:dyDescent="0.2">
      <c r="A58" s="2"/>
      <c r="B58" s="2"/>
      <c r="C58" s="2" t="s">
        <v>458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>
        <v>0</v>
      </c>
      <c r="BC58" s="2">
        <v>0</v>
      </c>
      <c r="BD58" s="2">
        <v>0.37696283397000002</v>
      </c>
      <c r="BE58" s="2">
        <v>0</v>
      </c>
      <c r="BF58" s="2" t="s">
        <v>458</v>
      </c>
      <c r="BG58" s="2" t="s">
        <v>459</v>
      </c>
      <c r="BH58" s="2">
        <v>33840</v>
      </c>
      <c r="BI58" s="2" t="s">
        <v>645</v>
      </c>
      <c r="BJ58" s="2" t="s">
        <v>646</v>
      </c>
      <c r="BK58" s="2">
        <v>0</v>
      </c>
      <c r="BL58" s="2">
        <v>0</v>
      </c>
      <c r="BM58" s="2">
        <v>0</v>
      </c>
      <c r="BN58" s="2">
        <v>0</v>
      </c>
    </row>
    <row r="59" spans="1:66" ht="395" x14ac:dyDescent="0.2">
      <c r="A59" s="2"/>
      <c r="B59" s="2"/>
      <c r="C59" s="2" t="s">
        <v>460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>
        <v>0</v>
      </c>
      <c r="BC59" s="2">
        <v>0</v>
      </c>
      <c r="BD59" s="2">
        <v>0.486703289446</v>
      </c>
      <c r="BE59" s="2">
        <v>0</v>
      </c>
      <c r="BF59" s="2" t="s">
        <v>460</v>
      </c>
      <c r="BG59" s="2" t="s">
        <v>461</v>
      </c>
      <c r="BH59" s="2">
        <v>36742</v>
      </c>
      <c r="BI59" s="2" t="s">
        <v>645</v>
      </c>
      <c r="BJ59" s="2" t="s">
        <v>646</v>
      </c>
      <c r="BK59" s="2">
        <v>0</v>
      </c>
      <c r="BL59" s="2">
        <v>0</v>
      </c>
      <c r="BM59" s="2">
        <v>0</v>
      </c>
      <c r="BN59" s="2">
        <v>0</v>
      </c>
    </row>
    <row r="60" spans="1:66" ht="395" x14ac:dyDescent="0.2">
      <c r="A60" s="2"/>
      <c r="B60" s="2"/>
      <c r="C60" s="2" t="s">
        <v>462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>
        <v>0</v>
      </c>
      <c r="BC60" s="2">
        <v>0</v>
      </c>
      <c r="BD60" s="2">
        <v>3.26271453753</v>
      </c>
      <c r="BE60" s="2">
        <v>0</v>
      </c>
      <c r="BF60" s="2" t="s">
        <v>462</v>
      </c>
      <c r="BG60" s="2" t="s">
        <v>463</v>
      </c>
      <c r="BH60" s="2" t="s">
        <v>648</v>
      </c>
      <c r="BI60" s="2" t="s">
        <v>645</v>
      </c>
      <c r="BJ60" s="2" t="s">
        <v>646</v>
      </c>
      <c r="BK60" s="2">
        <v>0</v>
      </c>
      <c r="BL60" s="2">
        <v>0</v>
      </c>
      <c r="BM60" s="2">
        <v>0</v>
      </c>
      <c r="BN60" s="2">
        <v>0</v>
      </c>
    </row>
    <row r="61" spans="1:66" ht="395" x14ac:dyDescent="0.2">
      <c r="A61" s="2"/>
      <c r="B61" s="2"/>
      <c r="C61" s="2" t="s">
        <v>464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>
        <v>0</v>
      </c>
      <c r="BC61" s="2">
        <v>0</v>
      </c>
      <c r="BD61" s="2">
        <v>0.47527086200000002</v>
      </c>
      <c r="BE61" s="2">
        <v>0</v>
      </c>
      <c r="BF61" s="2" t="s">
        <v>464</v>
      </c>
      <c r="BG61" s="2" t="s">
        <v>465</v>
      </c>
      <c r="BH61" s="2" t="s">
        <v>649</v>
      </c>
      <c r="BI61" s="2" t="s">
        <v>645</v>
      </c>
      <c r="BJ61" s="2" t="s">
        <v>646</v>
      </c>
      <c r="BK61" s="2">
        <v>590.70817981928599</v>
      </c>
      <c r="BL61" s="2">
        <v>12.418972280522601</v>
      </c>
      <c r="BM61" s="2">
        <v>565.79087571791501</v>
      </c>
      <c r="BN61" s="2">
        <v>11.895114105687499</v>
      </c>
    </row>
    <row r="62" spans="1:66" ht="395" x14ac:dyDescent="0.2">
      <c r="A62" s="2"/>
      <c r="B62" s="2"/>
      <c r="C62" s="2" t="s">
        <v>466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>
        <v>0</v>
      </c>
      <c r="BC62" s="2">
        <v>0</v>
      </c>
      <c r="BD62" s="2">
        <v>0.42060039667999999</v>
      </c>
      <c r="BE62" s="2">
        <v>0</v>
      </c>
      <c r="BF62" s="2" t="s">
        <v>466</v>
      </c>
      <c r="BG62" s="2" t="s">
        <v>467</v>
      </c>
      <c r="BH62" s="2" t="s">
        <v>650</v>
      </c>
      <c r="BI62" s="2" t="s">
        <v>645</v>
      </c>
      <c r="BJ62" s="2" t="s">
        <v>646</v>
      </c>
      <c r="BK62" s="2">
        <v>433.13150413582798</v>
      </c>
      <c r="BL62" s="2">
        <v>10.289729202530101</v>
      </c>
      <c r="BM62" s="2">
        <v>0</v>
      </c>
      <c r="BN62" s="2">
        <v>0</v>
      </c>
    </row>
    <row r="63" spans="1:66" ht="395" x14ac:dyDescent="0.2">
      <c r="A63" s="2"/>
      <c r="B63" s="2"/>
      <c r="C63" s="2" t="s">
        <v>468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>
        <v>0</v>
      </c>
      <c r="BC63" s="2">
        <v>0</v>
      </c>
      <c r="BD63" s="2">
        <v>0.31683734381000001</v>
      </c>
      <c r="BE63" s="2">
        <v>0</v>
      </c>
      <c r="BF63" s="2" t="s">
        <v>651</v>
      </c>
      <c r="BG63" s="2" t="s">
        <v>469</v>
      </c>
      <c r="BH63" s="2" t="s">
        <v>652</v>
      </c>
      <c r="BI63" s="2" t="s">
        <v>645</v>
      </c>
      <c r="BJ63" s="2" t="s">
        <v>646</v>
      </c>
      <c r="BK63" s="2">
        <v>0</v>
      </c>
      <c r="BL63" s="2">
        <v>0</v>
      </c>
      <c r="BM63" s="2">
        <v>0</v>
      </c>
      <c r="BN63" s="2">
        <v>0</v>
      </c>
    </row>
    <row r="64" spans="1:66" ht="395" x14ac:dyDescent="0.2">
      <c r="A64" s="2"/>
      <c r="B64" s="2"/>
      <c r="C64" s="2" t="s">
        <v>470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>
        <v>0</v>
      </c>
      <c r="BC64" s="2">
        <v>0</v>
      </c>
      <c r="BD64" s="2">
        <v>4.2396309452500001</v>
      </c>
      <c r="BE64" s="2">
        <v>0</v>
      </c>
      <c r="BF64" s="2" t="s">
        <v>651</v>
      </c>
      <c r="BG64" s="2" t="s">
        <v>471</v>
      </c>
      <c r="BH64" s="2" t="s">
        <v>653</v>
      </c>
      <c r="BI64" s="2" t="s">
        <v>645</v>
      </c>
      <c r="BJ64" s="2" t="s">
        <v>646</v>
      </c>
      <c r="BK64" s="2">
        <v>0</v>
      </c>
      <c r="BL64" s="2">
        <v>0</v>
      </c>
      <c r="BM64" s="2">
        <v>0</v>
      </c>
      <c r="BN64" s="2">
        <v>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4E3B-A30A-438B-BE72-28FFFBC74CF4}">
  <sheetPr codeName="Sheet7"/>
  <dimension ref="A1:BP64"/>
  <sheetViews>
    <sheetView topLeftCell="AN62" workbookViewId="0">
      <selection activeCell="BP62" activeCellId="2" sqref="BL62 BN62 BP62"/>
    </sheetView>
  </sheetViews>
  <sheetFormatPr baseColWidth="10" defaultColWidth="8.83203125" defaultRowHeight="15" x14ac:dyDescent="0.2"/>
  <sheetData>
    <row r="1" spans="1:68" ht="48" x14ac:dyDescent="0.2">
      <c r="A1" s="2" t="s">
        <v>472</v>
      </c>
      <c r="B1" s="2" t="s">
        <v>473</v>
      </c>
      <c r="C1" s="2" t="s">
        <v>474</v>
      </c>
      <c r="D1" s="2" t="s">
        <v>475</v>
      </c>
      <c r="E1" s="2" t="s">
        <v>476</v>
      </c>
      <c r="F1" s="2" t="s">
        <v>477</v>
      </c>
      <c r="G1" s="2" t="s">
        <v>478</v>
      </c>
      <c r="H1" s="2" t="s">
        <v>479</v>
      </c>
      <c r="I1" s="2" t="s">
        <v>480</v>
      </c>
      <c r="J1" s="2" t="s">
        <v>481</v>
      </c>
      <c r="K1" s="2" t="s">
        <v>482</v>
      </c>
      <c r="L1" s="2" t="s">
        <v>483</v>
      </c>
      <c r="M1" s="2" t="s">
        <v>484</v>
      </c>
      <c r="N1" s="2" t="s">
        <v>485</v>
      </c>
      <c r="O1" s="2" t="s">
        <v>486</v>
      </c>
      <c r="P1" s="2" t="s">
        <v>487</v>
      </c>
      <c r="Q1" s="2" t="s">
        <v>488</v>
      </c>
      <c r="R1" s="2" t="s">
        <v>489</v>
      </c>
      <c r="S1" s="2" t="s">
        <v>490</v>
      </c>
      <c r="T1" s="2" t="s">
        <v>491</v>
      </c>
      <c r="U1" s="2" t="s">
        <v>492</v>
      </c>
      <c r="V1" s="2" t="s">
        <v>493</v>
      </c>
      <c r="W1" s="2" t="s">
        <v>494</v>
      </c>
      <c r="X1" s="2" t="s">
        <v>495</v>
      </c>
      <c r="Y1" s="2" t="s">
        <v>496</v>
      </c>
      <c r="Z1" s="2" t="s">
        <v>497</v>
      </c>
      <c r="AA1" s="2" t="s">
        <v>498</v>
      </c>
      <c r="AB1" s="2" t="s">
        <v>499</v>
      </c>
      <c r="AC1" s="2" t="s">
        <v>302</v>
      </c>
      <c r="AD1" s="2" t="s">
        <v>500</v>
      </c>
      <c r="AE1" s="2" t="s">
        <v>501</v>
      </c>
      <c r="AF1" s="2" t="s">
        <v>502</v>
      </c>
      <c r="AG1" s="2" t="s">
        <v>303</v>
      </c>
      <c r="AH1" s="2" t="s">
        <v>304</v>
      </c>
      <c r="AI1" s="2" t="s">
        <v>503</v>
      </c>
      <c r="AJ1" s="2" t="s">
        <v>504</v>
      </c>
      <c r="AK1" s="2" t="s">
        <v>298</v>
      </c>
      <c r="AL1" s="2" t="s">
        <v>505</v>
      </c>
      <c r="AM1" s="2" t="s">
        <v>506</v>
      </c>
      <c r="AN1" s="2" t="s">
        <v>507</v>
      </c>
      <c r="AO1" s="2" t="s">
        <v>508</v>
      </c>
      <c r="AP1" s="2" t="s">
        <v>509</v>
      </c>
      <c r="AQ1" s="2" t="s">
        <v>510</v>
      </c>
      <c r="AR1" s="2" t="s">
        <v>511</v>
      </c>
      <c r="AS1" s="2" t="s">
        <v>512</v>
      </c>
      <c r="AT1" s="2" t="s">
        <v>513</v>
      </c>
      <c r="AU1" s="2" t="s">
        <v>514</v>
      </c>
      <c r="AV1" s="2" t="s">
        <v>515</v>
      </c>
      <c r="AW1" s="2" t="s">
        <v>516</v>
      </c>
      <c r="AX1" s="2" t="s">
        <v>517</v>
      </c>
      <c r="AY1" s="2" t="s">
        <v>518</v>
      </c>
      <c r="AZ1" s="2" t="s">
        <v>519</v>
      </c>
      <c r="BA1" s="2" t="s">
        <v>520</v>
      </c>
      <c r="BB1" s="2" t="s">
        <v>521</v>
      </c>
      <c r="BC1" s="2" t="s">
        <v>522</v>
      </c>
      <c r="BD1" s="2" t="s">
        <v>523</v>
      </c>
      <c r="BE1" s="2" t="s">
        <v>524</v>
      </c>
      <c r="BF1" s="2" t="s">
        <v>525</v>
      </c>
      <c r="BG1" s="2" t="s">
        <v>526</v>
      </c>
      <c r="BH1" s="2" t="s">
        <v>527</v>
      </c>
      <c r="BI1" s="2" t="s">
        <v>342</v>
      </c>
      <c r="BJ1" s="2" t="s">
        <v>528</v>
      </c>
      <c r="BK1" s="2" t="s">
        <v>654</v>
      </c>
      <c r="BL1" s="2" t="s">
        <v>655</v>
      </c>
      <c r="BM1" s="2" t="s">
        <v>656</v>
      </c>
      <c r="BN1" s="2" t="s">
        <v>657</v>
      </c>
      <c r="BO1" s="2" t="s">
        <v>658</v>
      </c>
      <c r="BP1" s="2" t="s">
        <v>659</v>
      </c>
    </row>
    <row r="2" spans="1:68" ht="409.6" x14ac:dyDescent="0.2">
      <c r="A2" s="2">
        <v>0</v>
      </c>
      <c r="B2" s="2">
        <v>187</v>
      </c>
      <c r="C2" s="2">
        <v>27350</v>
      </c>
      <c r="D2" s="2" t="s">
        <v>378</v>
      </c>
      <c r="E2" s="2" t="s">
        <v>533</v>
      </c>
      <c r="F2" s="2" t="s">
        <v>534</v>
      </c>
      <c r="G2" s="2" t="s">
        <v>535</v>
      </c>
      <c r="H2" s="2" t="s">
        <v>536</v>
      </c>
      <c r="I2" s="2" t="s">
        <v>511</v>
      </c>
      <c r="J2" s="2" t="s">
        <v>537</v>
      </c>
      <c r="K2" s="2"/>
      <c r="L2" s="2">
        <v>50</v>
      </c>
      <c r="M2" s="2">
        <v>0</v>
      </c>
      <c r="N2" s="2" t="s">
        <v>538</v>
      </c>
      <c r="O2" s="2" t="s">
        <v>539</v>
      </c>
      <c r="P2" s="2" t="s">
        <v>540</v>
      </c>
      <c r="Q2" s="2" t="s">
        <v>541</v>
      </c>
      <c r="R2" s="2">
        <v>2002</v>
      </c>
      <c r="S2" s="2">
        <v>390778</v>
      </c>
      <c r="T2" s="2">
        <v>298439</v>
      </c>
      <c r="U2" s="2">
        <v>0.75146828280800004</v>
      </c>
      <c r="V2" s="2">
        <v>2022</v>
      </c>
      <c r="W2" s="2">
        <v>-2.13611477208</v>
      </c>
      <c r="X2" s="2">
        <v>52.5833271614</v>
      </c>
      <c r="Y2" s="2">
        <v>0.75146828280800004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 t="s">
        <v>542</v>
      </c>
      <c r="BJ2" s="2" t="s">
        <v>543</v>
      </c>
      <c r="BK2" s="2">
        <v>122.927036099039</v>
      </c>
      <c r="BL2" s="2">
        <v>2.4832246875623398</v>
      </c>
      <c r="BM2" s="2">
        <v>564.08789058005004</v>
      </c>
      <c r="BN2" s="2">
        <v>11.3950276545738</v>
      </c>
      <c r="BO2" s="2">
        <v>3.2089757972571502</v>
      </c>
      <c r="BP2" s="2">
        <v>6.4823883942982996E-2</v>
      </c>
    </row>
    <row r="3" spans="1:68" ht="409.6" x14ac:dyDescent="0.2">
      <c r="A3" s="2">
        <v>0</v>
      </c>
      <c r="B3" s="2">
        <v>320</v>
      </c>
      <c r="C3" s="2">
        <v>36780</v>
      </c>
      <c r="D3" s="2" t="s">
        <v>379</v>
      </c>
      <c r="E3" s="2" t="s">
        <v>533</v>
      </c>
      <c r="F3" s="2" t="s">
        <v>534</v>
      </c>
      <c r="G3" s="2"/>
      <c r="H3" s="2" t="s">
        <v>544</v>
      </c>
      <c r="I3" s="2" t="s">
        <v>545</v>
      </c>
      <c r="J3" s="2" t="s">
        <v>537</v>
      </c>
      <c r="K3" s="2"/>
      <c r="L3" s="2">
        <v>1070</v>
      </c>
      <c r="M3" s="2">
        <v>0</v>
      </c>
      <c r="N3" s="2" t="s">
        <v>538</v>
      </c>
      <c r="O3" s="2" t="s">
        <v>539</v>
      </c>
      <c r="P3" s="2" t="s">
        <v>540</v>
      </c>
      <c r="Q3" s="2" t="s">
        <v>541</v>
      </c>
      <c r="R3" s="2">
        <v>2014</v>
      </c>
      <c r="S3" s="2">
        <v>391106</v>
      </c>
      <c r="T3" s="2">
        <v>298391</v>
      </c>
      <c r="U3" s="2">
        <v>5.71391081312</v>
      </c>
      <c r="V3" s="2">
        <v>2022</v>
      </c>
      <c r="W3" s="2">
        <v>-2.13127620213</v>
      </c>
      <c r="X3" s="2">
        <v>52.582905141600001</v>
      </c>
      <c r="Y3" s="2">
        <v>4.1965985719700001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 t="s">
        <v>542</v>
      </c>
      <c r="BJ3" s="2" t="s">
        <v>543</v>
      </c>
      <c r="BK3" s="2">
        <v>920.84467401364202</v>
      </c>
      <c r="BL3" s="2">
        <v>2.1925191694363502</v>
      </c>
      <c r="BM3" s="2">
        <v>3994.8846605779199</v>
      </c>
      <c r="BN3" s="2">
        <v>9.5117683200876009</v>
      </c>
      <c r="BO3" s="2">
        <v>286.75341544780099</v>
      </c>
      <c r="BP3" s="2">
        <v>0.68275614554006603</v>
      </c>
    </row>
    <row r="4" spans="1:68" ht="409.6" x14ac:dyDescent="0.2">
      <c r="A4" s="2">
        <v>0</v>
      </c>
      <c r="B4" s="2">
        <v>323</v>
      </c>
      <c r="C4" s="2">
        <v>36810</v>
      </c>
      <c r="D4" s="2" t="s">
        <v>380</v>
      </c>
      <c r="E4" s="2" t="s">
        <v>533</v>
      </c>
      <c r="F4" s="2" t="s">
        <v>534</v>
      </c>
      <c r="G4" s="2"/>
      <c r="H4" s="2" t="s">
        <v>546</v>
      </c>
      <c r="I4" s="2" t="s">
        <v>513</v>
      </c>
      <c r="J4" s="2" t="s">
        <v>537</v>
      </c>
      <c r="K4" s="2"/>
      <c r="L4" s="2">
        <v>43</v>
      </c>
      <c r="M4" s="2">
        <v>0</v>
      </c>
      <c r="N4" s="2" t="s">
        <v>538</v>
      </c>
      <c r="O4" s="2" t="s">
        <v>539</v>
      </c>
      <c r="P4" s="2" t="s">
        <v>540</v>
      </c>
      <c r="Q4" s="2" t="s">
        <v>541</v>
      </c>
      <c r="R4" s="2">
        <v>2014</v>
      </c>
      <c r="S4" s="2">
        <v>391965</v>
      </c>
      <c r="T4" s="2">
        <v>299425</v>
      </c>
      <c r="U4" s="2">
        <v>0.42978871232999999</v>
      </c>
      <c r="V4" s="2">
        <v>2022</v>
      </c>
      <c r="W4" s="2">
        <v>-2.1186144050300002</v>
      </c>
      <c r="X4" s="2">
        <v>52.592210587099999</v>
      </c>
      <c r="Y4" s="2">
        <v>0.42978871232999999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542</v>
      </c>
      <c r="BJ4" s="2" t="s">
        <v>543</v>
      </c>
      <c r="BK4" s="2">
        <v>77.122504284462906</v>
      </c>
      <c r="BL4" s="2">
        <v>1.79300047297945</v>
      </c>
      <c r="BM4" s="2">
        <v>289.67833595411099</v>
      </c>
      <c r="BN4" s="2">
        <v>6.7346541479237096</v>
      </c>
      <c r="BO4" s="2">
        <v>0</v>
      </c>
      <c r="BP4" s="2">
        <v>0</v>
      </c>
    </row>
    <row r="5" spans="1:68" ht="409.6" x14ac:dyDescent="0.2">
      <c r="A5" s="2">
        <v>0</v>
      </c>
      <c r="B5" s="2">
        <v>340</v>
      </c>
      <c r="C5" s="2">
        <v>32650</v>
      </c>
      <c r="D5" s="2" t="s">
        <v>381</v>
      </c>
      <c r="E5" s="2" t="s">
        <v>533</v>
      </c>
      <c r="F5" s="2" t="s">
        <v>534</v>
      </c>
      <c r="G5" s="2" t="s">
        <v>547</v>
      </c>
      <c r="H5" s="2" t="s">
        <v>548</v>
      </c>
      <c r="I5" s="2" t="s">
        <v>511</v>
      </c>
      <c r="J5" s="2" t="s">
        <v>537</v>
      </c>
      <c r="K5" s="2"/>
      <c r="L5" s="2">
        <v>140</v>
      </c>
      <c r="M5" s="2">
        <v>0</v>
      </c>
      <c r="N5" s="2" t="s">
        <v>538</v>
      </c>
      <c r="O5" s="2" t="s">
        <v>539</v>
      </c>
      <c r="P5" s="2" t="s">
        <v>540</v>
      </c>
      <c r="Q5" s="2" t="s">
        <v>541</v>
      </c>
      <c r="R5" s="2">
        <v>2008</v>
      </c>
      <c r="S5" s="2">
        <v>392347</v>
      </c>
      <c r="T5" s="2">
        <v>298708</v>
      </c>
      <c r="U5" s="2">
        <v>1.1984245664099999</v>
      </c>
      <c r="V5" s="2">
        <v>2022</v>
      </c>
      <c r="W5" s="2">
        <v>-2.1130126098500002</v>
      </c>
      <c r="X5" s="2">
        <v>52.585696288100003</v>
      </c>
      <c r="Y5" s="2">
        <v>1.1984245664099999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 t="s">
        <v>542</v>
      </c>
      <c r="BJ5" s="2" t="s">
        <v>543</v>
      </c>
      <c r="BK5" s="2">
        <v>1769.0917015682801</v>
      </c>
      <c r="BL5" s="2">
        <v>14.750062717899899</v>
      </c>
      <c r="BM5" s="2">
        <v>4370.3607078063496</v>
      </c>
      <c r="BN5" s="2">
        <v>36.438526325596001</v>
      </c>
      <c r="BO5" s="2">
        <v>330.63732802147501</v>
      </c>
      <c r="BP5" s="2">
        <v>2.75673743812844</v>
      </c>
    </row>
    <row r="6" spans="1:68" ht="409.6" x14ac:dyDescent="0.2">
      <c r="A6" s="2">
        <v>0</v>
      </c>
      <c r="B6" s="2">
        <v>343</v>
      </c>
      <c r="C6" s="2">
        <v>36830</v>
      </c>
      <c r="D6" s="2" t="s">
        <v>382</v>
      </c>
      <c r="E6" s="2" t="s">
        <v>533</v>
      </c>
      <c r="F6" s="2" t="s">
        <v>534</v>
      </c>
      <c r="G6" s="2"/>
      <c r="H6" s="2" t="s">
        <v>549</v>
      </c>
      <c r="I6" s="2" t="s">
        <v>550</v>
      </c>
      <c r="J6" s="2" t="s">
        <v>537</v>
      </c>
      <c r="K6" s="2"/>
      <c r="L6" s="2">
        <v>35</v>
      </c>
      <c r="M6" s="2">
        <v>0</v>
      </c>
      <c r="N6" s="2" t="s">
        <v>538</v>
      </c>
      <c r="O6" s="2" t="s">
        <v>539</v>
      </c>
      <c r="P6" s="2" t="s">
        <v>540</v>
      </c>
      <c r="Q6" s="2" t="s">
        <v>541</v>
      </c>
      <c r="R6" s="2">
        <v>2014</v>
      </c>
      <c r="S6" s="2">
        <v>392144</v>
      </c>
      <c r="T6" s="2">
        <v>298742</v>
      </c>
      <c r="U6" s="2">
        <v>0.73509284431499999</v>
      </c>
      <c r="V6" s="2">
        <v>2022</v>
      </c>
      <c r="W6" s="2">
        <v>-2.1159609081899999</v>
      </c>
      <c r="X6" s="2">
        <v>52.586078230799998</v>
      </c>
      <c r="Y6" s="2">
        <v>0.73509284431499999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 t="s">
        <v>542</v>
      </c>
      <c r="BJ6" s="2" t="s">
        <v>543</v>
      </c>
      <c r="BK6" s="2">
        <v>2.1498876318364601</v>
      </c>
      <c r="BL6" s="2">
        <v>2.9223203678720399E-2</v>
      </c>
      <c r="BM6" s="2">
        <v>14.182698280814201</v>
      </c>
      <c r="BN6" s="2">
        <v>0.19278397365355901</v>
      </c>
      <c r="BO6" s="2">
        <v>2.14988763697328</v>
      </c>
      <c r="BP6" s="2">
        <v>2.9223203748544799E-2</v>
      </c>
    </row>
    <row r="7" spans="1:68" ht="409.6" x14ac:dyDescent="0.2">
      <c r="A7" s="2">
        <v>0</v>
      </c>
      <c r="B7" s="2">
        <v>344</v>
      </c>
      <c r="C7" s="2">
        <v>36820</v>
      </c>
      <c r="D7" s="2" t="s">
        <v>383</v>
      </c>
      <c r="E7" s="2" t="s">
        <v>551</v>
      </c>
      <c r="F7" s="2" t="s">
        <v>552</v>
      </c>
      <c r="G7" s="2"/>
      <c r="H7" s="2" t="s">
        <v>553</v>
      </c>
      <c r="I7" s="2" t="s">
        <v>550</v>
      </c>
      <c r="J7" s="2" t="s">
        <v>537</v>
      </c>
      <c r="K7" s="2"/>
      <c r="L7" s="2">
        <v>599</v>
      </c>
      <c r="M7" s="2">
        <v>0</v>
      </c>
      <c r="N7" s="2" t="s">
        <v>538</v>
      </c>
      <c r="O7" s="2" t="s">
        <v>539</v>
      </c>
      <c r="P7" s="2" t="s">
        <v>540</v>
      </c>
      <c r="Q7" s="2" t="s">
        <v>541</v>
      </c>
      <c r="R7" s="2">
        <v>2014</v>
      </c>
      <c r="S7" s="2">
        <v>391998</v>
      </c>
      <c r="T7" s="2">
        <v>299126</v>
      </c>
      <c r="U7" s="2">
        <v>2.2405155264699999</v>
      </c>
      <c r="V7" s="2">
        <v>2022</v>
      </c>
      <c r="W7" s="2">
        <v>-2.1181303805499998</v>
      </c>
      <c r="X7" s="2">
        <v>52.589524417100002</v>
      </c>
      <c r="Y7" s="2">
        <v>2.2405155264699999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 t="s">
        <v>542</v>
      </c>
      <c r="BJ7" s="2" t="s">
        <v>543</v>
      </c>
      <c r="BK7" s="2">
        <v>128.101935417238</v>
      </c>
      <c r="BL7" s="2">
        <v>0.57129709612577895</v>
      </c>
      <c r="BM7" s="2">
        <v>2087.8206430518999</v>
      </c>
      <c r="BN7" s="2">
        <v>9.3110683044879607</v>
      </c>
      <c r="BO7" s="2">
        <v>0</v>
      </c>
      <c r="BP7" s="2">
        <v>0</v>
      </c>
    </row>
    <row r="8" spans="1:68" ht="409.6" x14ac:dyDescent="0.2">
      <c r="A8" s="2">
        <v>0</v>
      </c>
      <c r="B8" s="2">
        <v>345</v>
      </c>
      <c r="C8" s="2">
        <v>36800</v>
      </c>
      <c r="D8" s="2" t="s">
        <v>384</v>
      </c>
      <c r="E8" s="2" t="s">
        <v>533</v>
      </c>
      <c r="F8" s="2" t="s">
        <v>534</v>
      </c>
      <c r="G8" s="2"/>
      <c r="H8" s="2" t="s">
        <v>554</v>
      </c>
      <c r="I8" s="2" t="s">
        <v>550</v>
      </c>
      <c r="J8" s="2" t="s">
        <v>537</v>
      </c>
      <c r="K8" s="2"/>
      <c r="L8" s="2">
        <v>210</v>
      </c>
      <c r="M8" s="2">
        <v>0</v>
      </c>
      <c r="N8" s="2" t="s">
        <v>538</v>
      </c>
      <c r="O8" s="2" t="s">
        <v>539</v>
      </c>
      <c r="P8" s="2" t="s">
        <v>540</v>
      </c>
      <c r="Q8" s="2" t="s">
        <v>541</v>
      </c>
      <c r="R8" s="2">
        <v>2014</v>
      </c>
      <c r="S8" s="2">
        <v>391596</v>
      </c>
      <c r="T8" s="2">
        <v>299217</v>
      </c>
      <c r="U8" s="2">
        <v>2.9557820387699998</v>
      </c>
      <c r="V8" s="2">
        <v>2022</v>
      </c>
      <c r="W8" s="2">
        <v>-2.12406666511</v>
      </c>
      <c r="X8" s="2">
        <v>52.590337824000002</v>
      </c>
      <c r="Y8" s="2">
        <v>2.9557820387699998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 t="s">
        <v>542</v>
      </c>
      <c r="BJ8" s="2" t="s">
        <v>543</v>
      </c>
      <c r="BK8" s="2">
        <v>227.652229202624</v>
      </c>
      <c r="BL8" s="2">
        <v>0.76958014272526598</v>
      </c>
      <c r="BM8" s="2">
        <v>1706.93257392071</v>
      </c>
      <c r="BN8" s="2">
        <v>5.7702989268385698</v>
      </c>
      <c r="BO8" s="2">
        <v>0</v>
      </c>
      <c r="BP8" s="2">
        <v>0</v>
      </c>
    </row>
    <row r="9" spans="1:68" ht="409.6" x14ac:dyDescent="0.2">
      <c r="A9" s="2">
        <v>0</v>
      </c>
      <c r="B9" s="2">
        <v>346</v>
      </c>
      <c r="C9" s="2">
        <v>36840</v>
      </c>
      <c r="D9" s="2" t="s">
        <v>385</v>
      </c>
      <c r="E9" s="2" t="s">
        <v>533</v>
      </c>
      <c r="F9" s="2" t="s">
        <v>534</v>
      </c>
      <c r="G9" s="2"/>
      <c r="H9" s="2" t="s">
        <v>555</v>
      </c>
      <c r="I9" s="2" t="s">
        <v>550</v>
      </c>
      <c r="J9" s="2" t="s">
        <v>537</v>
      </c>
      <c r="K9" s="2"/>
      <c r="L9" s="2">
        <v>50</v>
      </c>
      <c r="M9" s="2">
        <v>0</v>
      </c>
      <c r="N9" s="2" t="s">
        <v>538</v>
      </c>
      <c r="O9" s="2" t="s">
        <v>539</v>
      </c>
      <c r="P9" s="2" t="s">
        <v>540</v>
      </c>
      <c r="Q9" s="2" t="s">
        <v>541</v>
      </c>
      <c r="R9" s="2">
        <v>2014</v>
      </c>
      <c r="S9" s="2">
        <v>391670</v>
      </c>
      <c r="T9" s="2">
        <v>298573</v>
      </c>
      <c r="U9" s="2">
        <v>0.51740239413900002</v>
      </c>
      <c r="V9" s="2">
        <v>2022</v>
      </c>
      <c r="W9" s="2">
        <v>-2.1229450929000002</v>
      </c>
      <c r="X9" s="2">
        <v>52.5845505096</v>
      </c>
      <c r="Y9" s="2">
        <v>0.51740239413900002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 t="s">
        <v>542</v>
      </c>
      <c r="BJ9" s="2" t="s">
        <v>543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</row>
    <row r="10" spans="1:68" ht="409.6" x14ac:dyDescent="0.2">
      <c r="A10" s="2">
        <v>0</v>
      </c>
      <c r="B10" s="2">
        <v>349</v>
      </c>
      <c r="C10" s="2">
        <v>28840</v>
      </c>
      <c r="D10" s="2" t="s">
        <v>386</v>
      </c>
      <c r="E10" s="2" t="s">
        <v>533</v>
      </c>
      <c r="F10" s="2" t="s">
        <v>534</v>
      </c>
      <c r="G10" s="2"/>
      <c r="H10" s="2" t="s">
        <v>556</v>
      </c>
      <c r="I10" s="2" t="s">
        <v>511</v>
      </c>
      <c r="J10" s="2" t="s">
        <v>537</v>
      </c>
      <c r="K10" s="2"/>
      <c r="L10" s="2">
        <v>285</v>
      </c>
      <c r="M10" s="2">
        <v>0</v>
      </c>
      <c r="N10" s="2" t="s">
        <v>538</v>
      </c>
      <c r="O10" s="2" t="s">
        <v>539</v>
      </c>
      <c r="P10" s="2" t="s">
        <v>540</v>
      </c>
      <c r="Q10" s="2" t="s">
        <v>541</v>
      </c>
      <c r="R10" s="2">
        <v>2003</v>
      </c>
      <c r="S10" s="2">
        <v>391946</v>
      </c>
      <c r="T10" s="2">
        <v>299241</v>
      </c>
      <c r="U10" s="2">
        <v>1.1750774239999999</v>
      </c>
      <c r="V10" s="2">
        <v>2022</v>
      </c>
      <c r="W10" s="2">
        <v>-2.1188877972300002</v>
      </c>
      <c r="X10" s="2">
        <v>52.590558253200001</v>
      </c>
      <c r="Y10" s="2">
        <v>1.1750774239999999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 t="s">
        <v>542</v>
      </c>
      <c r="BJ10" s="2" t="s">
        <v>543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</row>
    <row r="11" spans="1:68" ht="409.6" x14ac:dyDescent="0.2">
      <c r="A11" s="2">
        <v>0</v>
      </c>
      <c r="B11" s="2">
        <v>0</v>
      </c>
      <c r="C11" s="2">
        <v>44640</v>
      </c>
      <c r="D11" s="2" t="s">
        <v>387</v>
      </c>
      <c r="E11" s="2" t="s">
        <v>533</v>
      </c>
      <c r="F11" s="2" t="s">
        <v>534</v>
      </c>
      <c r="G11" s="2"/>
      <c r="H11" s="2" t="s">
        <v>557</v>
      </c>
      <c r="I11" s="2" t="s">
        <v>511</v>
      </c>
      <c r="J11" s="2"/>
      <c r="K11" s="2"/>
      <c r="L11" s="2">
        <v>153</v>
      </c>
      <c r="M11" s="2">
        <v>0</v>
      </c>
      <c r="N11" s="2"/>
      <c r="O11" s="2"/>
      <c r="P11" s="2"/>
      <c r="Q11" s="2"/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0.38650769521400002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 t="s">
        <v>542</v>
      </c>
      <c r="BJ11" s="2" t="s">
        <v>543</v>
      </c>
      <c r="BK11" s="2">
        <v>0</v>
      </c>
      <c r="BL11" s="2">
        <v>0</v>
      </c>
      <c r="BM11" s="2">
        <v>13.9622310975526</v>
      </c>
      <c r="BN11" s="2">
        <v>0.360953247662117</v>
      </c>
      <c r="BO11" s="2">
        <v>0</v>
      </c>
      <c r="BP11" s="2">
        <v>0</v>
      </c>
    </row>
    <row r="12" spans="1:68" ht="409.6" x14ac:dyDescent="0.2">
      <c r="A12" s="2">
        <v>0</v>
      </c>
      <c r="B12" s="2">
        <v>0</v>
      </c>
      <c r="C12" s="2">
        <v>44620</v>
      </c>
      <c r="D12" s="2" t="s">
        <v>388</v>
      </c>
      <c r="E12" s="2" t="s">
        <v>533</v>
      </c>
      <c r="F12" s="2" t="s">
        <v>534</v>
      </c>
      <c r="G12" s="2"/>
      <c r="H12" s="2" t="s">
        <v>558</v>
      </c>
      <c r="I12" s="2" t="s">
        <v>545</v>
      </c>
      <c r="J12" s="2"/>
      <c r="K12" s="2"/>
      <c r="L12" s="2">
        <v>400</v>
      </c>
      <c r="M12" s="2">
        <v>0</v>
      </c>
      <c r="N12" s="2"/>
      <c r="O12" s="2"/>
      <c r="P12" s="2"/>
      <c r="Q12" s="2"/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2.3518656123400001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 t="s">
        <v>542</v>
      </c>
      <c r="BJ12" s="2" t="s">
        <v>543</v>
      </c>
      <c r="BK12" s="2">
        <v>131.297755885816</v>
      </c>
      <c r="BL12" s="2">
        <v>0.55782648244088195</v>
      </c>
      <c r="BM12" s="2">
        <v>1255.2011870322699</v>
      </c>
      <c r="BN12" s="2">
        <v>5.33279840309494</v>
      </c>
      <c r="BO12" s="2">
        <v>0</v>
      </c>
      <c r="BP12" s="2">
        <v>0</v>
      </c>
    </row>
    <row r="13" spans="1:68" ht="409.6" x14ac:dyDescent="0.2">
      <c r="A13" s="2">
        <v>0</v>
      </c>
      <c r="B13" s="2">
        <v>0</v>
      </c>
      <c r="C13" s="2">
        <v>44030</v>
      </c>
      <c r="D13" s="2" t="s">
        <v>389</v>
      </c>
      <c r="E13" s="2" t="s">
        <v>551</v>
      </c>
      <c r="F13" s="2" t="s">
        <v>559</v>
      </c>
      <c r="G13" s="2"/>
      <c r="H13" s="2"/>
      <c r="I13" s="2" t="s">
        <v>550</v>
      </c>
      <c r="J13" s="2"/>
      <c r="K13" s="2"/>
      <c r="L13" s="2">
        <v>68</v>
      </c>
      <c r="M13" s="2">
        <v>68</v>
      </c>
      <c r="N13" s="2"/>
      <c r="O13" s="2"/>
      <c r="P13" s="2"/>
      <c r="Q13" s="2"/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5.14744604917E-2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 t="s">
        <v>542</v>
      </c>
      <c r="BJ13" s="2" t="s">
        <v>543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</row>
    <row r="14" spans="1:68" ht="409.6" x14ac:dyDescent="0.2">
      <c r="A14" s="2">
        <v>0</v>
      </c>
      <c r="B14" s="2">
        <v>0</v>
      </c>
      <c r="C14" s="2">
        <v>42550</v>
      </c>
      <c r="D14" s="2" t="s">
        <v>390</v>
      </c>
      <c r="E14" s="2" t="s">
        <v>551</v>
      </c>
      <c r="F14" s="2" t="s">
        <v>559</v>
      </c>
      <c r="G14" s="2"/>
      <c r="H14" s="2"/>
      <c r="I14" s="2" t="s">
        <v>545</v>
      </c>
      <c r="J14" s="2"/>
      <c r="K14" s="2"/>
      <c r="L14" s="2">
        <v>400</v>
      </c>
      <c r="M14" s="2">
        <v>400</v>
      </c>
      <c r="N14" s="2"/>
      <c r="O14" s="2"/>
      <c r="P14" s="2"/>
      <c r="Q14" s="2"/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1.1068850133699999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542</v>
      </c>
      <c r="BJ14" s="2" t="s">
        <v>543</v>
      </c>
      <c r="BK14" s="2">
        <v>100.56562503211001</v>
      </c>
      <c r="BL14" s="2">
        <v>0.90782359544679503</v>
      </c>
      <c r="BM14" s="2">
        <v>322.586877241217</v>
      </c>
      <c r="BN14" s="2">
        <v>2.9120485120792301</v>
      </c>
      <c r="BO14" s="2">
        <v>69.785281369397097</v>
      </c>
      <c r="BP14" s="2">
        <v>0.62996401625111698</v>
      </c>
    </row>
    <row r="15" spans="1:68" ht="409.6" x14ac:dyDescent="0.2">
      <c r="A15" s="2">
        <v>0</v>
      </c>
      <c r="B15" s="2">
        <v>0</v>
      </c>
      <c r="C15" s="2">
        <v>32690</v>
      </c>
      <c r="D15" s="2" t="s">
        <v>391</v>
      </c>
      <c r="E15" s="2" t="s">
        <v>551</v>
      </c>
      <c r="F15" s="2" t="s">
        <v>559</v>
      </c>
      <c r="G15" s="2"/>
      <c r="H15" s="2" t="s">
        <v>560</v>
      </c>
      <c r="I15" s="2" t="s">
        <v>550</v>
      </c>
      <c r="J15" s="2"/>
      <c r="K15" s="2"/>
      <c r="L15" s="2">
        <v>75</v>
      </c>
      <c r="M15" s="2">
        <v>75</v>
      </c>
      <c r="N15" s="2"/>
      <c r="O15" s="2"/>
      <c r="P15" s="2"/>
      <c r="Q15" s="2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0.96641784377700002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 t="s">
        <v>542</v>
      </c>
      <c r="BJ15" s="2" t="s">
        <v>543</v>
      </c>
      <c r="BK15" s="2">
        <v>0</v>
      </c>
      <c r="BL15" s="2">
        <v>0</v>
      </c>
      <c r="BM15" s="2">
        <v>579.44167826347098</v>
      </c>
      <c r="BN15" s="2">
        <v>5.9910007382414099</v>
      </c>
      <c r="BO15" s="2">
        <v>0</v>
      </c>
      <c r="BP15" s="2">
        <v>0</v>
      </c>
    </row>
    <row r="16" spans="1:68" ht="409.6" x14ac:dyDescent="0.2">
      <c r="A16" s="2">
        <v>0</v>
      </c>
      <c r="B16" s="2">
        <v>0</v>
      </c>
      <c r="C16" s="2">
        <v>32660</v>
      </c>
      <c r="D16" s="2" t="s">
        <v>392</v>
      </c>
      <c r="E16" s="2" t="s">
        <v>551</v>
      </c>
      <c r="F16" s="2" t="s">
        <v>559</v>
      </c>
      <c r="G16" s="2"/>
      <c r="H16" s="2" t="s">
        <v>561</v>
      </c>
      <c r="I16" s="2" t="s">
        <v>511</v>
      </c>
      <c r="J16" s="2"/>
      <c r="K16" s="2"/>
      <c r="L16" s="2">
        <v>366</v>
      </c>
      <c r="M16" s="2">
        <v>366</v>
      </c>
      <c r="N16" s="2"/>
      <c r="O16" s="2"/>
      <c r="P16" s="2"/>
      <c r="Q16" s="2"/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1.94497807635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 t="s">
        <v>542</v>
      </c>
      <c r="BJ16" s="2" t="s">
        <v>543</v>
      </c>
      <c r="BK16" s="2">
        <v>18.611650806267601</v>
      </c>
      <c r="BL16" s="2">
        <v>9.5614645229650699E-2</v>
      </c>
      <c r="BM16" s="2">
        <v>1749.8938866952001</v>
      </c>
      <c r="BN16" s="2">
        <v>8.9898249707947109</v>
      </c>
      <c r="BO16" s="2">
        <v>3.7164706299690802</v>
      </c>
      <c r="BP16" s="2">
        <v>1.9092826557397101E-2</v>
      </c>
    </row>
    <row r="17" spans="1:68" ht="395" x14ac:dyDescent="0.2">
      <c r="A17" s="2"/>
      <c r="B17" s="2"/>
      <c r="C17" s="2" t="s">
        <v>393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562</v>
      </c>
      <c r="AA17" s="2" t="s">
        <v>563</v>
      </c>
      <c r="AB17" s="2" t="s">
        <v>564</v>
      </c>
      <c r="AC17" s="2" t="s">
        <v>3</v>
      </c>
      <c r="AD17" s="2" t="s">
        <v>565</v>
      </c>
      <c r="AE17" s="2">
        <v>391591.43</v>
      </c>
      <c r="AF17" s="2">
        <v>301039.49</v>
      </c>
      <c r="AG17" s="2">
        <v>0.77</v>
      </c>
      <c r="AH17" s="2" t="s">
        <v>326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 t="s">
        <v>566</v>
      </c>
      <c r="BJ17" s="2" t="s">
        <v>567</v>
      </c>
      <c r="BK17" s="2">
        <v>0.24242828682577</v>
      </c>
      <c r="BL17" s="2">
        <v>3.16401307887485E-3</v>
      </c>
      <c r="BM17" s="2">
        <v>102.294171816017</v>
      </c>
      <c r="BN17" s="2">
        <v>1.3350756289886201</v>
      </c>
      <c r="BO17" s="2">
        <v>0</v>
      </c>
      <c r="BP17" s="2">
        <v>0</v>
      </c>
    </row>
    <row r="18" spans="1:68" ht="395" x14ac:dyDescent="0.2">
      <c r="A18" s="2"/>
      <c r="B18" s="2"/>
      <c r="C18" s="2" t="s">
        <v>394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568</v>
      </c>
      <c r="AA18" s="2" t="s">
        <v>563</v>
      </c>
      <c r="AB18" s="2" t="s">
        <v>569</v>
      </c>
      <c r="AC18" s="2" t="s">
        <v>395</v>
      </c>
      <c r="AD18" s="2" t="s">
        <v>570</v>
      </c>
      <c r="AE18" s="2">
        <v>391023.86</v>
      </c>
      <c r="AF18" s="2">
        <v>303814.55</v>
      </c>
      <c r="AG18" s="2">
        <v>7.24</v>
      </c>
      <c r="AH18" s="2" t="s">
        <v>326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 t="s">
        <v>566</v>
      </c>
      <c r="BJ18" s="2" t="s">
        <v>567</v>
      </c>
      <c r="BK18" s="2">
        <v>1170.3360245117001</v>
      </c>
      <c r="BL18" s="2">
        <v>1.61437506108146</v>
      </c>
      <c r="BM18" s="2">
        <v>7067.2969871953301</v>
      </c>
      <c r="BN18" s="2">
        <v>9.7487112815693795</v>
      </c>
      <c r="BO18" s="2">
        <v>0</v>
      </c>
      <c r="BP18" s="2">
        <v>0</v>
      </c>
    </row>
    <row r="19" spans="1:68" ht="395" x14ac:dyDescent="0.2">
      <c r="A19" s="2"/>
      <c r="B19" s="2"/>
      <c r="C19" s="2" t="s">
        <v>396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 t="s">
        <v>571</v>
      </c>
      <c r="AA19" s="2" t="s">
        <v>563</v>
      </c>
      <c r="AB19" s="2" t="s">
        <v>572</v>
      </c>
      <c r="AC19" s="2" t="s">
        <v>397</v>
      </c>
      <c r="AD19" s="2" t="s">
        <v>573</v>
      </c>
      <c r="AE19" s="2">
        <v>392036.04</v>
      </c>
      <c r="AF19" s="2">
        <v>304215.15000000002</v>
      </c>
      <c r="AG19" s="2">
        <v>1.77</v>
      </c>
      <c r="AH19" s="2" t="s">
        <v>326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 t="s">
        <v>566</v>
      </c>
      <c r="BJ19" s="2" t="s">
        <v>567</v>
      </c>
      <c r="BK19" s="2">
        <v>23.343097301978499</v>
      </c>
      <c r="BL19" s="2">
        <v>0.13202759425583899</v>
      </c>
      <c r="BM19" s="2">
        <v>772.88979620823</v>
      </c>
      <c r="BN19" s="2">
        <v>4.3714327665339301</v>
      </c>
      <c r="BO19" s="2">
        <v>7.4000899363127202</v>
      </c>
      <c r="BP19" s="2">
        <v>4.1854603051558498E-2</v>
      </c>
    </row>
    <row r="20" spans="1:68" ht="395" x14ac:dyDescent="0.2">
      <c r="A20" s="2"/>
      <c r="B20" s="2"/>
      <c r="C20" s="2" t="s">
        <v>398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574</v>
      </c>
      <c r="AA20" s="2" t="s">
        <v>563</v>
      </c>
      <c r="AB20" s="2" t="s">
        <v>575</v>
      </c>
      <c r="AC20" s="2" t="s">
        <v>370</v>
      </c>
      <c r="AD20" s="2" t="s">
        <v>355</v>
      </c>
      <c r="AE20" s="2">
        <v>391479.55</v>
      </c>
      <c r="AF20" s="2">
        <v>300387.08</v>
      </c>
      <c r="AG20" s="2">
        <v>0.75</v>
      </c>
      <c r="AH20" s="2" t="s">
        <v>326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 t="s">
        <v>566</v>
      </c>
      <c r="BJ20" s="2" t="s">
        <v>567</v>
      </c>
      <c r="BK20" s="2">
        <v>457.417440627551</v>
      </c>
      <c r="BL20" s="2">
        <v>6.1180224745411103</v>
      </c>
      <c r="BM20" s="2">
        <v>2369.7352018510901</v>
      </c>
      <c r="BN20" s="2">
        <v>31.695540956517998</v>
      </c>
      <c r="BO20" s="2">
        <v>144.11464870185199</v>
      </c>
      <c r="BP20" s="2">
        <v>1.9275536552757799</v>
      </c>
    </row>
    <row r="21" spans="1:68" ht="395" x14ac:dyDescent="0.2">
      <c r="A21" s="2"/>
      <c r="B21" s="2"/>
      <c r="C21" s="2" t="s">
        <v>399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 t="s">
        <v>576</v>
      </c>
      <c r="AA21" s="2" t="s">
        <v>563</v>
      </c>
      <c r="AB21" s="2" t="s">
        <v>577</v>
      </c>
      <c r="AC21" s="2" t="s">
        <v>371</v>
      </c>
      <c r="AD21" s="2" t="s">
        <v>356</v>
      </c>
      <c r="AE21" s="2">
        <v>391538.26</v>
      </c>
      <c r="AF21" s="2">
        <v>300413.8</v>
      </c>
      <c r="AG21" s="2">
        <v>0.83</v>
      </c>
      <c r="AH21" s="2" t="s">
        <v>326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 t="s">
        <v>566</v>
      </c>
      <c r="BJ21" s="2" t="s">
        <v>567</v>
      </c>
      <c r="BK21" s="2">
        <v>228.85573579985001</v>
      </c>
      <c r="BL21" s="2">
        <v>2.75287753806957</v>
      </c>
      <c r="BM21" s="2">
        <v>2699.8972735606399</v>
      </c>
      <c r="BN21" s="2">
        <v>32.476732704573998</v>
      </c>
      <c r="BO21" s="2">
        <v>90.814907636182397</v>
      </c>
      <c r="BP21" s="2">
        <v>1.0924013701459201</v>
      </c>
    </row>
    <row r="22" spans="1:68" ht="395" x14ac:dyDescent="0.2">
      <c r="A22" s="2"/>
      <c r="B22" s="2"/>
      <c r="C22" s="2" t="s">
        <v>400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578</v>
      </c>
      <c r="AA22" s="2" t="s">
        <v>563</v>
      </c>
      <c r="AB22" s="2" t="s">
        <v>579</v>
      </c>
      <c r="AC22" s="2" t="s">
        <v>401</v>
      </c>
      <c r="AD22" s="2" t="s">
        <v>580</v>
      </c>
      <c r="AE22" s="2">
        <v>394938.8</v>
      </c>
      <c r="AF22" s="2">
        <v>298566.17</v>
      </c>
      <c r="AG22" s="2">
        <v>1.22</v>
      </c>
      <c r="AH22" s="2" t="s">
        <v>326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 t="s">
        <v>566</v>
      </c>
      <c r="BJ22" s="2" t="s">
        <v>567</v>
      </c>
      <c r="BK22" s="2">
        <v>0</v>
      </c>
      <c r="BL22" s="2">
        <v>0</v>
      </c>
      <c r="BM22" s="2">
        <v>177.391343166631</v>
      </c>
      <c r="BN22" s="2">
        <v>1.45828830745129</v>
      </c>
      <c r="BO22" s="2">
        <v>0</v>
      </c>
      <c r="BP22" s="2">
        <v>0</v>
      </c>
    </row>
    <row r="23" spans="1:68" ht="395" x14ac:dyDescent="0.2">
      <c r="A23" s="2"/>
      <c r="B23" s="2"/>
      <c r="C23" s="2" t="s">
        <v>402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 t="s">
        <v>581</v>
      </c>
      <c r="AA23" s="2" t="s">
        <v>563</v>
      </c>
      <c r="AB23" s="2" t="s">
        <v>582</v>
      </c>
      <c r="AC23" s="2" t="s">
        <v>372</v>
      </c>
      <c r="AD23" s="2" t="s">
        <v>357</v>
      </c>
      <c r="AE23" s="2">
        <v>393822.4</v>
      </c>
      <c r="AF23" s="2">
        <v>295800.99</v>
      </c>
      <c r="AG23" s="2">
        <v>0.71</v>
      </c>
      <c r="AH23" s="2" t="s">
        <v>326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 t="s">
        <v>566</v>
      </c>
      <c r="BJ23" s="2" t="s">
        <v>567</v>
      </c>
      <c r="BK23" s="2">
        <v>1270.26000462714</v>
      </c>
      <c r="BL23" s="2">
        <v>17.798084082933201</v>
      </c>
      <c r="BM23" s="2">
        <v>3906.6815538197002</v>
      </c>
      <c r="BN23" s="2">
        <v>54.737964296165302</v>
      </c>
      <c r="BO23" s="2">
        <v>154.76907510148601</v>
      </c>
      <c r="BP23" s="2">
        <v>2.1685269173712198</v>
      </c>
    </row>
    <row r="24" spans="1:68" ht="395" x14ac:dyDescent="0.2">
      <c r="A24" s="2"/>
      <c r="B24" s="2"/>
      <c r="C24" s="2" t="s">
        <v>403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583</v>
      </c>
      <c r="AA24" s="2" t="s">
        <v>563</v>
      </c>
      <c r="AB24" s="2" t="s">
        <v>584</v>
      </c>
      <c r="AC24" s="2" t="s">
        <v>373</v>
      </c>
      <c r="AD24" s="2" t="s">
        <v>358</v>
      </c>
      <c r="AE24" s="2">
        <v>396290.68</v>
      </c>
      <c r="AF24" s="2">
        <v>296462.98</v>
      </c>
      <c r="AG24" s="2">
        <v>3.25</v>
      </c>
      <c r="AH24" s="2" t="s">
        <v>326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 t="s">
        <v>566</v>
      </c>
      <c r="BJ24" s="2" t="s">
        <v>567</v>
      </c>
      <c r="BK24" s="2">
        <v>573.97957938713103</v>
      </c>
      <c r="BL24" s="2">
        <v>1.76259133327224</v>
      </c>
      <c r="BM24" s="2">
        <v>1672.1243041134901</v>
      </c>
      <c r="BN24" s="2">
        <v>5.134802547734</v>
      </c>
      <c r="BO24" s="2">
        <v>124.486782611687</v>
      </c>
      <c r="BP24" s="2">
        <v>0.382277230790323</v>
      </c>
    </row>
    <row r="25" spans="1:68" ht="395" x14ac:dyDescent="0.2">
      <c r="A25" s="2"/>
      <c r="B25" s="2"/>
      <c r="C25" s="2" t="s">
        <v>404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 t="s">
        <v>585</v>
      </c>
      <c r="AA25" s="2" t="s">
        <v>563</v>
      </c>
      <c r="AB25" s="2" t="s">
        <v>586</v>
      </c>
      <c r="AC25" s="2" t="s">
        <v>405</v>
      </c>
      <c r="AD25" s="2" t="s">
        <v>587</v>
      </c>
      <c r="AE25" s="2">
        <v>391708.95</v>
      </c>
      <c r="AF25" s="2">
        <v>299717.83</v>
      </c>
      <c r="AG25" s="2">
        <v>2.14</v>
      </c>
      <c r="AH25" s="2" t="s">
        <v>326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 t="s">
        <v>566</v>
      </c>
      <c r="BJ25" s="2" t="s">
        <v>567</v>
      </c>
      <c r="BK25" s="2">
        <v>376.29938901717401</v>
      </c>
      <c r="BL25" s="2">
        <v>1.7586747923613799</v>
      </c>
      <c r="BM25" s="2">
        <v>1068.7516203862699</v>
      </c>
      <c r="BN25" s="2">
        <v>4.9949231620541896</v>
      </c>
      <c r="BO25" s="2">
        <v>180.14332515396001</v>
      </c>
      <c r="BP25" s="2">
        <v>0.84191878649574503</v>
      </c>
    </row>
    <row r="26" spans="1:68" ht="395" x14ac:dyDescent="0.2">
      <c r="A26" s="2"/>
      <c r="B26" s="2"/>
      <c r="C26" s="2" t="s">
        <v>406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588</v>
      </c>
      <c r="AA26" s="2" t="s">
        <v>563</v>
      </c>
      <c r="AB26" s="2" t="s">
        <v>589</v>
      </c>
      <c r="AC26" s="2" t="s">
        <v>374</v>
      </c>
      <c r="AD26" s="2" t="s">
        <v>359</v>
      </c>
      <c r="AE26" s="2">
        <v>395248.48</v>
      </c>
      <c r="AF26" s="2">
        <v>296036.71999999997</v>
      </c>
      <c r="AG26" s="2">
        <v>6.02</v>
      </c>
      <c r="AH26" s="2" t="s">
        <v>326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 t="s">
        <v>566</v>
      </c>
      <c r="BJ26" s="2" t="s">
        <v>567</v>
      </c>
      <c r="BK26" s="2">
        <v>1112.88670458054</v>
      </c>
      <c r="BL26" s="2">
        <v>1.8460055521773999</v>
      </c>
      <c r="BM26" s="2">
        <v>3351.6019534073098</v>
      </c>
      <c r="BN26" s="2">
        <v>5.5594839880942404</v>
      </c>
      <c r="BO26" s="2">
        <v>656.52308970635704</v>
      </c>
      <c r="BP26" s="2">
        <v>1.0890104659731601</v>
      </c>
    </row>
    <row r="27" spans="1:68" ht="395" x14ac:dyDescent="0.2">
      <c r="A27" s="2"/>
      <c r="B27" s="2"/>
      <c r="C27" s="2" t="s">
        <v>407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590</v>
      </c>
      <c r="AA27" s="2" t="s">
        <v>563</v>
      </c>
      <c r="AB27" s="2" t="s">
        <v>591</v>
      </c>
      <c r="AC27" s="2" t="s">
        <v>408</v>
      </c>
      <c r="AD27" s="2" t="s">
        <v>592</v>
      </c>
      <c r="AE27" s="2">
        <v>393009.3</v>
      </c>
      <c r="AF27" s="2">
        <v>298142.74</v>
      </c>
      <c r="AG27" s="2">
        <v>0.69</v>
      </c>
      <c r="AH27" s="2" t="s">
        <v>326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 t="s">
        <v>566</v>
      </c>
      <c r="BJ27" s="2" t="s">
        <v>567</v>
      </c>
      <c r="BK27" s="2">
        <v>58.672693466465702</v>
      </c>
      <c r="BL27" s="2">
        <v>0.84467155481386502</v>
      </c>
      <c r="BM27" s="2">
        <v>182.788013622146</v>
      </c>
      <c r="BN27" s="2">
        <v>2.6314768684652399</v>
      </c>
      <c r="BO27" s="2">
        <v>0</v>
      </c>
      <c r="BP27" s="2">
        <v>0</v>
      </c>
    </row>
    <row r="28" spans="1:68" ht="395" x14ac:dyDescent="0.2">
      <c r="A28" s="2"/>
      <c r="B28" s="2"/>
      <c r="C28" s="2" t="s">
        <v>409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593</v>
      </c>
      <c r="AA28" s="2" t="s">
        <v>563</v>
      </c>
      <c r="AB28" s="2" t="s">
        <v>594</v>
      </c>
      <c r="AC28" s="2" t="s">
        <v>410</v>
      </c>
      <c r="AD28" s="2" t="s">
        <v>595</v>
      </c>
      <c r="AE28" s="2">
        <v>396012.31</v>
      </c>
      <c r="AF28" s="2">
        <v>296184.01</v>
      </c>
      <c r="AG28" s="2">
        <v>0.91</v>
      </c>
      <c r="AH28" s="2" t="s">
        <v>326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 t="s">
        <v>566</v>
      </c>
      <c r="BJ28" s="2" t="s">
        <v>567</v>
      </c>
      <c r="BK28" s="2">
        <v>0</v>
      </c>
      <c r="BL28" s="2">
        <v>0</v>
      </c>
      <c r="BM28" s="2">
        <v>103.172674058271</v>
      </c>
      <c r="BN28" s="2">
        <v>1.13293421123226</v>
      </c>
      <c r="BO28" s="2">
        <v>0</v>
      </c>
      <c r="BP28" s="2">
        <v>0</v>
      </c>
    </row>
    <row r="29" spans="1:68" ht="395" x14ac:dyDescent="0.2">
      <c r="A29" s="2"/>
      <c r="B29" s="2"/>
      <c r="C29" s="2" t="s">
        <v>411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596</v>
      </c>
      <c r="AA29" s="2" t="s">
        <v>563</v>
      </c>
      <c r="AB29" s="2" t="s">
        <v>597</v>
      </c>
      <c r="AC29" s="2" t="s">
        <v>412</v>
      </c>
      <c r="AD29" s="2" t="s">
        <v>598</v>
      </c>
      <c r="AE29" s="2">
        <v>391450.33</v>
      </c>
      <c r="AF29" s="2">
        <v>300882.82</v>
      </c>
      <c r="AG29" s="2">
        <v>0.77</v>
      </c>
      <c r="AH29" s="2" t="s">
        <v>326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 t="s">
        <v>566</v>
      </c>
      <c r="BJ29" s="2" t="s">
        <v>567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</row>
    <row r="30" spans="1:68" ht="395" x14ac:dyDescent="0.2">
      <c r="A30" s="2"/>
      <c r="B30" s="2"/>
      <c r="C30" s="2" t="s">
        <v>413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 t="s">
        <v>599</v>
      </c>
      <c r="AA30" s="2" t="s">
        <v>563</v>
      </c>
      <c r="AB30" s="2" t="s">
        <v>600</v>
      </c>
      <c r="AC30" s="2" t="s">
        <v>375</v>
      </c>
      <c r="AD30" s="2" t="s">
        <v>360</v>
      </c>
      <c r="AE30" s="2">
        <v>392678.71</v>
      </c>
      <c r="AF30" s="2">
        <v>297319.09000000003</v>
      </c>
      <c r="AG30" s="2">
        <v>2.54</v>
      </c>
      <c r="AH30" s="2" t="s">
        <v>326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 t="s">
        <v>566</v>
      </c>
      <c r="BJ30" s="2" t="s">
        <v>567</v>
      </c>
      <c r="BK30" s="2">
        <v>1271.36668787548</v>
      </c>
      <c r="BL30" s="2">
        <v>5.0857818245163902</v>
      </c>
      <c r="BM30" s="2">
        <v>8057.5279743620404</v>
      </c>
      <c r="BN30" s="2">
        <v>32.232108732548497</v>
      </c>
      <c r="BO30" s="2">
        <v>230.34323564388899</v>
      </c>
      <c r="BP30" s="2">
        <v>0.92143002676559005</v>
      </c>
    </row>
    <row r="31" spans="1:68" ht="395" x14ac:dyDescent="0.2">
      <c r="A31" s="2"/>
      <c r="B31" s="2"/>
      <c r="C31" s="2" t="s">
        <v>414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 t="s">
        <v>601</v>
      </c>
      <c r="AA31" s="2" t="s">
        <v>563</v>
      </c>
      <c r="AB31" s="2" t="s">
        <v>602</v>
      </c>
      <c r="AC31" s="2" t="s">
        <v>376</v>
      </c>
      <c r="AD31" s="2" t="s">
        <v>361</v>
      </c>
      <c r="AE31" s="2">
        <v>393046.18</v>
      </c>
      <c r="AF31" s="2">
        <v>298353.40000000002</v>
      </c>
      <c r="AG31" s="2">
        <v>0.56999999999999995</v>
      </c>
      <c r="AH31" s="2" t="s">
        <v>326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 t="s">
        <v>566</v>
      </c>
      <c r="BJ31" s="2" t="s">
        <v>567</v>
      </c>
      <c r="BK31" s="2">
        <v>624.20854545694499</v>
      </c>
      <c r="BL31" s="2">
        <v>11.027477717062499</v>
      </c>
      <c r="BM31" s="2">
        <v>2882.0314016805401</v>
      </c>
      <c r="BN31" s="2">
        <v>50.914934268708798</v>
      </c>
      <c r="BO31" s="2">
        <v>29.401214146724602</v>
      </c>
      <c r="BP31" s="2">
        <v>0.51941171939619402</v>
      </c>
    </row>
    <row r="32" spans="1:68" ht="395" x14ac:dyDescent="0.2">
      <c r="A32" s="2"/>
      <c r="B32" s="2"/>
      <c r="C32" s="2" t="s">
        <v>415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 t="s">
        <v>603</v>
      </c>
      <c r="AA32" s="2" t="s">
        <v>563</v>
      </c>
      <c r="AB32" s="2" t="s">
        <v>604</v>
      </c>
      <c r="AC32" s="2" t="s">
        <v>416</v>
      </c>
      <c r="AD32" s="2" t="s">
        <v>605</v>
      </c>
      <c r="AE32" s="2">
        <v>392349.33</v>
      </c>
      <c r="AF32" s="2">
        <v>298218.94</v>
      </c>
      <c r="AG32" s="2">
        <v>0.85</v>
      </c>
      <c r="AH32" s="2" t="s">
        <v>326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 t="s">
        <v>566</v>
      </c>
      <c r="BJ32" s="2" t="s">
        <v>567</v>
      </c>
      <c r="BK32" s="2">
        <v>151.551207962235</v>
      </c>
      <c r="BL32" s="2">
        <v>1.7724787483897699</v>
      </c>
      <c r="BM32" s="2">
        <v>2056.5522557549002</v>
      </c>
      <c r="BN32" s="2">
        <v>24.0525642605696</v>
      </c>
      <c r="BO32" s="2">
        <v>2.20820888449088</v>
      </c>
      <c r="BP32" s="2">
        <v>2.5826275965684799E-2</v>
      </c>
    </row>
    <row r="33" spans="1:68" ht="395" x14ac:dyDescent="0.2">
      <c r="A33" s="2"/>
      <c r="B33" s="2"/>
      <c r="C33" s="2" t="s">
        <v>417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606</v>
      </c>
      <c r="AA33" s="2" t="s">
        <v>563</v>
      </c>
      <c r="AB33" s="2" t="s">
        <v>607</v>
      </c>
      <c r="AC33" s="2" t="s">
        <v>418</v>
      </c>
      <c r="AD33" s="2" t="s">
        <v>608</v>
      </c>
      <c r="AE33" s="2">
        <v>392952.5</v>
      </c>
      <c r="AF33" s="2">
        <v>296020.8</v>
      </c>
      <c r="AG33" s="2">
        <v>0.72</v>
      </c>
      <c r="AH33" s="2" t="s">
        <v>326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 t="s">
        <v>566</v>
      </c>
      <c r="BJ33" s="2" t="s">
        <v>567</v>
      </c>
      <c r="BK33" s="2">
        <v>396.69118732195602</v>
      </c>
      <c r="BL33" s="2">
        <v>5.4787591694770699</v>
      </c>
      <c r="BM33" s="2">
        <v>1117.1504321842799</v>
      </c>
      <c r="BN33" s="2">
        <v>15.4291256514539</v>
      </c>
      <c r="BO33" s="2">
        <v>172.08319583659301</v>
      </c>
      <c r="BP33" s="2">
        <v>2.37666582277128</v>
      </c>
    </row>
    <row r="34" spans="1:68" ht="395" x14ac:dyDescent="0.2">
      <c r="A34" s="2"/>
      <c r="B34" s="2"/>
      <c r="C34" s="2" t="s">
        <v>419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609</v>
      </c>
      <c r="AA34" s="2" t="s">
        <v>563</v>
      </c>
      <c r="AB34" s="2" t="s">
        <v>610</v>
      </c>
      <c r="AC34" s="2" t="s">
        <v>420</v>
      </c>
      <c r="AD34" s="2" t="s">
        <v>611</v>
      </c>
      <c r="AE34" s="2">
        <v>392804.22</v>
      </c>
      <c r="AF34" s="2">
        <v>296043.98</v>
      </c>
      <c r="AG34" s="2">
        <v>1.44</v>
      </c>
      <c r="AH34" s="2" t="s">
        <v>326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 t="s">
        <v>566</v>
      </c>
      <c r="BJ34" s="2" t="s">
        <v>567</v>
      </c>
      <c r="BK34" s="2">
        <v>94.937248794020803</v>
      </c>
      <c r="BL34" s="2">
        <v>0.65888154181687697</v>
      </c>
      <c r="BM34" s="2">
        <v>604.92101439496196</v>
      </c>
      <c r="BN34" s="2">
        <v>4.1982603846751099</v>
      </c>
      <c r="BO34" s="2">
        <v>1.93412744579291E-4</v>
      </c>
      <c r="BP34" s="3">
        <v>1.3423191526428801E-6</v>
      </c>
    </row>
    <row r="35" spans="1:68" ht="395" x14ac:dyDescent="0.2">
      <c r="A35" s="2"/>
      <c r="B35" s="2"/>
      <c r="C35" s="2" t="s">
        <v>421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 t="s">
        <v>612</v>
      </c>
      <c r="AA35" s="2" t="s">
        <v>563</v>
      </c>
      <c r="AB35" s="2" t="s">
        <v>613</v>
      </c>
      <c r="AC35" s="2" t="s">
        <v>422</v>
      </c>
      <c r="AD35" s="2" t="s">
        <v>614</v>
      </c>
      <c r="AE35" s="2">
        <v>393378.14</v>
      </c>
      <c r="AF35" s="2">
        <v>296526.14</v>
      </c>
      <c r="AG35" s="2">
        <v>0.7</v>
      </c>
      <c r="AH35" s="2" t="s">
        <v>326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 t="s">
        <v>566</v>
      </c>
      <c r="BJ35" s="2" t="s">
        <v>567</v>
      </c>
      <c r="BK35" s="2">
        <v>160.03138800328199</v>
      </c>
      <c r="BL35" s="2">
        <v>2.2857877070221799</v>
      </c>
      <c r="BM35" s="2">
        <v>1163.7987037590999</v>
      </c>
      <c r="BN35" s="2">
        <v>16.622968804384399</v>
      </c>
      <c r="BO35" s="2">
        <v>7.2325307795363099</v>
      </c>
      <c r="BP35" s="2">
        <v>0.10330492132071301</v>
      </c>
    </row>
    <row r="36" spans="1:68" ht="395" x14ac:dyDescent="0.2">
      <c r="A36" s="2"/>
      <c r="B36" s="2"/>
      <c r="C36" s="2" t="s">
        <v>423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 t="s">
        <v>615</v>
      </c>
      <c r="AA36" s="2" t="s">
        <v>563</v>
      </c>
      <c r="AB36" s="2"/>
      <c r="AC36" s="2" t="s">
        <v>424</v>
      </c>
      <c r="AD36" s="2" t="s">
        <v>616</v>
      </c>
      <c r="AE36" s="2">
        <v>0</v>
      </c>
      <c r="AF36" s="2">
        <v>0</v>
      </c>
      <c r="AG36" s="2">
        <v>6.73</v>
      </c>
      <c r="AH36" s="2" t="s">
        <v>326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 t="s">
        <v>566</v>
      </c>
      <c r="BJ36" s="2" t="s">
        <v>567</v>
      </c>
      <c r="BK36" s="2">
        <v>739.66557991741104</v>
      </c>
      <c r="BL36" s="2">
        <v>1.0988372406085201</v>
      </c>
      <c r="BM36" s="2">
        <v>3176.1389691484901</v>
      </c>
      <c r="BN36" s="2">
        <v>4.7184293488930704</v>
      </c>
      <c r="BO36" s="2">
        <v>422.54679694709603</v>
      </c>
      <c r="BP36" s="2">
        <v>0.62772984033833401</v>
      </c>
    </row>
    <row r="37" spans="1:68" ht="395" x14ac:dyDescent="0.2">
      <c r="A37" s="2"/>
      <c r="B37" s="2"/>
      <c r="C37" s="2" t="s">
        <v>366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366</v>
      </c>
      <c r="AA37" s="2"/>
      <c r="AB37" s="2"/>
      <c r="AC37" s="2"/>
      <c r="AD37" s="2"/>
      <c r="AE37" s="2">
        <v>391716.92</v>
      </c>
      <c r="AF37" s="2">
        <v>300935.03000000003</v>
      </c>
      <c r="AG37" s="2"/>
      <c r="AH37" s="2"/>
      <c r="AI37" s="2">
        <v>36510</v>
      </c>
      <c r="AJ37" s="2"/>
      <c r="AK37" s="2" t="s">
        <v>369</v>
      </c>
      <c r="AL37" s="2">
        <v>2.42</v>
      </c>
      <c r="AM37" s="2">
        <v>0.3</v>
      </c>
      <c r="AN37" s="2" t="s">
        <v>563</v>
      </c>
      <c r="AO37" s="2" t="s">
        <v>617</v>
      </c>
      <c r="AP37" s="2" t="s">
        <v>534</v>
      </c>
      <c r="AQ37" s="2">
        <v>1</v>
      </c>
      <c r="AR37" s="2">
        <v>0</v>
      </c>
      <c r="AS37" s="2">
        <v>0</v>
      </c>
      <c r="AT37" s="2" t="s">
        <v>513</v>
      </c>
      <c r="AU37" s="2">
        <v>0</v>
      </c>
      <c r="AV37" s="2">
        <v>0</v>
      </c>
      <c r="AW37" s="2">
        <v>12</v>
      </c>
      <c r="AX37" s="2">
        <v>40</v>
      </c>
      <c r="AY37" s="2">
        <v>0</v>
      </c>
      <c r="AZ37" s="2"/>
      <c r="BA37" s="2"/>
      <c r="BB37" s="2"/>
      <c r="BC37" s="2"/>
      <c r="BD37" s="2"/>
      <c r="BE37" s="2"/>
      <c r="BF37" s="2"/>
      <c r="BG37" s="2"/>
      <c r="BH37" s="2"/>
      <c r="BI37" s="2" t="s">
        <v>618</v>
      </c>
      <c r="BJ37" s="2" t="s">
        <v>619</v>
      </c>
      <c r="BK37" s="2">
        <v>12243.646918479</v>
      </c>
      <c r="BL37" s="2">
        <v>50.516861231672401</v>
      </c>
      <c r="BM37" s="2">
        <v>17844.482726448699</v>
      </c>
      <c r="BN37" s="2">
        <v>73.625714923423104</v>
      </c>
      <c r="BO37" s="2">
        <v>5088.04814562908</v>
      </c>
      <c r="BP37" s="2">
        <v>20.9931096367112</v>
      </c>
    </row>
    <row r="38" spans="1:68" ht="395" x14ac:dyDescent="0.2">
      <c r="A38" s="2"/>
      <c r="B38" s="2"/>
      <c r="C38" s="2" t="s">
        <v>425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 t="s">
        <v>620</v>
      </c>
      <c r="AA38" s="2"/>
      <c r="AB38" s="2"/>
      <c r="AC38" s="2"/>
      <c r="AD38" s="2"/>
      <c r="AE38" s="2">
        <v>394972.63400000002</v>
      </c>
      <c r="AF38" s="2">
        <v>295312.45600000001</v>
      </c>
      <c r="AG38" s="2"/>
      <c r="AH38" s="2"/>
      <c r="AI38" s="2"/>
      <c r="AJ38" s="2" t="s">
        <v>425</v>
      </c>
      <c r="AK38" s="2" t="s">
        <v>426</v>
      </c>
      <c r="AL38" s="2">
        <v>1.7902799406000001</v>
      </c>
      <c r="AM38" s="2"/>
      <c r="AN38" s="2" t="s">
        <v>563</v>
      </c>
      <c r="AO38" s="2" t="s">
        <v>621</v>
      </c>
      <c r="AP38" s="2"/>
      <c r="AQ38" s="2"/>
      <c r="AR38" s="2"/>
      <c r="AS38" s="2"/>
      <c r="AT38" s="2"/>
      <c r="AU38" s="2">
        <v>0</v>
      </c>
      <c r="AV38" s="2" t="s">
        <v>622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 t="s">
        <v>623</v>
      </c>
      <c r="BJ38" s="2" t="s">
        <v>624</v>
      </c>
      <c r="BK38" s="2">
        <v>559.11982964306003</v>
      </c>
      <c r="BL38" s="2">
        <v>3.1205979475827599</v>
      </c>
      <c r="BM38" s="2">
        <v>2197.2257430022501</v>
      </c>
      <c r="BN38" s="2">
        <v>12.263307041651601</v>
      </c>
      <c r="BO38" s="2">
        <v>292.23281978884501</v>
      </c>
      <c r="BP38" s="2">
        <v>1.6310298603280999</v>
      </c>
    </row>
    <row r="39" spans="1:68" ht="395" x14ac:dyDescent="0.2">
      <c r="A39" s="2"/>
      <c r="B39" s="2"/>
      <c r="C39" s="2" t="s">
        <v>362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 t="s">
        <v>625</v>
      </c>
      <c r="AA39" s="2"/>
      <c r="AB39" s="2"/>
      <c r="AC39" s="2"/>
      <c r="AD39" s="2"/>
      <c r="AE39" s="2">
        <v>393630.35</v>
      </c>
      <c r="AF39" s="2">
        <v>297497.26</v>
      </c>
      <c r="AG39" s="2"/>
      <c r="AH39" s="2"/>
      <c r="AI39" s="2"/>
      <c r="AJ39" s="2" t="s">
        <v>362</v>
      </c>
      <c r="AK39" s="2" t="s">
        <v>367</v>
      </c>
      <c r="AL39" s="2">
        <v>1.52300298475</v>
      </c>
      <c r="AM39" s="2"/>
      <c r="AN39" s="2" t="s">
        <v>563</v>
      </c>
      <c r="AO39" s="2" t="s">
        <v>626</v>
      </c>
      <c r="AP39" s="2"/>
      <c r="AQ39" s="2"/>
      <c r="AR39" s="2"/>
      <c r="AS39" s="2"/>
      <c r="AT39" s="2"/>
      <c r="AU39" s="2">
        <v>0</v>
      </c>
      <c r="AV39" s="2" t="s">
        <v>627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 t="s">
        <v>623</v>
      </c>
      <c r="BJ39" s="2" t="s">
        <v>624</v>
      </c>
      <c r="BK39" s="2">
        <v>401.90780489956398</v>
      </c>
      <c r="BL39" s="2">
        <v>2.6368153525478899</v>
      </c>
      <c r="BM39" s="2">
        <v>7441.8981873027296</v>
      </c>
      <c r="BN39" s="2">
        <v>48.824409860072102</v>
      </c>
      <c r="BO39" s="2">
        <v>21.2003601194351</v>
      </c>
      <c r="BP39" s="2">
        <v>0.13909019521638799</v>
      </c>
    </row>
    <row r="40" spans="1:68" ht="395" x14ac:dyDescent="0.2">
      <c r="A40" s="2"/>
      <c r="B40" s="2"/>
      <c r="C40" s="2" t="s">
        <v>427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 t="s">
        <v>628</v>
      </c>
      <c r="AA40" s="2"/>
      <c r="AB40" s="2"/>
      <c r="AC40" s="2"/>
      <c r="AD40" s="2"/>
      <c r="AE40" s="2">
        <v>393256.25</v>
      </c>
      <c r="AF40" s="2">
        <v>294908.34999999998</v>
      </c>
      <c r="AG40" s="2"/>
      <c r="AH40" s="2"/>
      <c r="AI40" s="2"/>
      <c r="AJ40" s="2" t="s">
        <v>427</v>
      </c>
      <c r="AK40" s="2" t="s">
        <v>428</v>
      </c>
      <c r="AL40" s="2">
        <v>1.0413656600000001</v>
      </c>
      <c r="AM40" s="2"/>
      <c r="AN40" s="2" t="s">
        <v>563</v>
      </c>
      <c r="AO40" s="2" t="s">
        <v>629</v>
      </c>
      <c r="AP40" s="2"/>
      <c r="AQ40" s="2"/>
      <c r="AR40" s="2"/>
      <c r="AS40" s="2"/>
      <c r="AT40" s="2"/>
      <c r="AU40" s="2">
        <v>0</v>
      </c>
      <c r="AV40" s="2">
        <v>36440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 t="s">
        <v>623</v>
      </c>
      <c r="BJ40" s="2" t="s">
        <v>624</v>
      </c>
      <c r="BK40" s="2">
        <v>0</v>
      </c>
      <c r="BL40" s="2">
        <v>0</v>
      </c>
      <c r="BM40" s="2">
        <v>252.08274939351</v>
      </c>
      <c r="BN40" s="2">
        <v>2.41876657871408</v>
      </c>
      <c r="BO40" s="2">
        <v>0</v>
      </c>
      <c r="BP40" s="2">
        <v>0</v>
      </c>
    </row>
    <row r="41" spans="1:68" ht="395" x14ac:dyDescent="0.2">
      <c r="A41" s="2"/>
      <c r="B41" s="2"/>
      <c r="C41" s="2" t="s">
        <v>429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 t="s">
        <v>630</v>
      </c>
      <c r="AA41" s="2"/>
      <c r="AB41" s="2"/>
      <c r="AC41" s="2"/>
      <c r="AD41" s="2"/>
      <c r="AE41" s="2">
        <v>393104.66</v>
      </c>
      <c r="AF41" s="2">
        <v>299360.25</v>
      </c>
      <c r="AG41" s="2"/>
      <c r="AH41" s="2"/>
      <c r="AI41" s="2"/>
      <c r="AJ41" s="2" t="s">
        <v>429</v>
      </c>
      <c r="AK41" s="2" t="s">
        <v>430</v>
      </c>
      <c r="AL41" s="2">
        <v>0.62023289250000002</v>
      </c>
      <c r="AM41" s="2"/>
      <c r="AN41" s="2" t="s">
        <v>563</v>
      </c>
      <c r="AO41" s="2" t="s">
        <v>631</v>
      </c>
      <c r="AP41" s="2"/>
      <c r="AQ41" s="2"/>
      <c r="AR41" s="2"/>
      <c r="AS41" s="2"/>
      <c r="AT41" s="2"/>
      <c r="AU41" s="2">
        <v>0</v>
      </c>
      <c r="AV41" s="2">
        <v>34400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 t="s">
        <v>623</v>
      </c>
      <c r="BJ41" s="2" t="s">
        <v>624</v>
      </c>
      <c r="BK41" s="2">
        <v>0</v>
      </c>
      <c r="BL41" s="2">
        <v>0</v>
      </c>
      <c r="BM41" s="2">
        <v>318.09645848642299</v>
      </c>
      <c r="BN41" s="2">
        <v>5.1245784868070601</v>
      </c>
      <c r="BO41" s="2">
        <v>0</v>
      </c>
      <c r="BP41" s="2">
        <v>0</v>
      </c>
    </row>
    <row r="42" spans="1:68" ht="395" x14ac:dyDescent="0.2">
      <c r="A42" s="2"/>
      <c r="B42" s="2"/>
      <c r="C42" s="2" t="s">
        <v>431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 t="s">
        <v>632</v>
      </c>
      <c r="AA42" s="2"/>
      <c r="AB42" s="2"/>
      <c r="AC42" s="2"/>
      <c r="AD42" s="2"/>
      <c r="AE42" s="2">
        <v>392656.46</v>
      </c>
      <c r="AF42" s="2">
        <v>298860.78999999998</v>
      </c>
      <c r="AG42" s="2"/>
      <c r="AH42" s="2"/>
      <c r="AI42" s="2"/>
      <c r="AJ42" s="2" t="s">
        <v>431</v>
      </c>
      <c r="AK42" s="2" t="s">
        <v>432</v>
      </c>
      <c r="AL42" s="2">
        <v>2.0181416154999998</v>
      </c>
      <c r="AM42" s="2"/>
      <c r="AN42" s="2" t="s">
        <v>563</v>
      </c>
      <c r="AO42" s="2" t="s">
        <v>631</v>
      </c>
      <c r="AP42" s="2"/>
      <c r="AQ42" s="2"/>
      <c r="AR42" s="2"/>
      <c r="AS42" s="2"/>
      <c r="AT42" s="2"/>
      <c r="AU42" s="2">
        <v>0</v>
      </c>
      <c r="AV42" s="2">
        <v>36610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 t="s">
        <v>623</v>
      </c>
      <c r="BJ42" s="2" t="s">
        <v>624</v>
      </c>
      <c r="BK42" s="2">
        <v>831.64175002201898</v>
      </c>
      <c r="BL42" s="2">
        <v>4.1175494245248903</v>
      </c>
      <c r="BM42" s="2">
        <v>2078.5143133338502</v>
      </c>
      <c r="BN42" s="2">
        <v>10.290952101079499</v>
      </c>
      <c r="BO42" s="2">
        <v>128.10186242053501</v>
      </c>
      <c r="BP42" s="2">
        <v>0.63424635653065398</v>
      </c>
    </row>
    <row r="43" spans="1:68" ht="395" x14ac:dyDescent="0.2">
      <c r="A43" s="2"/>
      <c r="B43" s="2"/>
      <c r="C43" s="2" t="s">
        <v>433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 t="s">
        <v>633</v>
      </c>
      <c r="AA43" s="2"/>
      <c r="AB43" s="2"/>
      <c r="AC43" s="2"/>
      <c r="AD43" s="2"/>
      <c r="AE43" s="2">
        <v>392498.71</v>
      </c>
      <c r="AF43" s="2">
        <v>298758.75</v>
      </c>
      <c r="AG43" s="2"/>
      <c r="AH43" s="2"/>
      <c r="AI43" s="2"/>
      <c r="AJ43" s="2" t="s">
        <v>433</v>
      </c>
      <c r="AK43" s="2" t="s">
        <v>434</v>
      </c>
      <c r="AL43" s="2">
        <v>3.71422731513</v>
      </c>
      <c r="AM43" s="2"/>
      <c r="AN43" s="2" t="s">
        <v>563</v>
      </c>
      <c r="AO43" s="2" t="s">
        <v>631</v>
      </c>
      <c r="AP43" s="2"/>
      <c r="AQ43" s="2"/>
      <c r="AR43" s="2"/>
      <c r="AS43" s="2"/>
      <c r="AT43" s="2"/>
      <c r="AU43" s="2">
        <v>0</v>
      </c>
      <c r="AV43" s="2">
        <v>36620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 t="s">
        <v>623</v>
      </c>
      <c r="BJ43" s="2" t="s">
        <v>624</v>
      </c>
      <c r="BK43" s="2">
        <v>1230.01700322785</v>
      </c>
      <c r="BL43" s="2">
        <v>3.3090005428473099</v>
      </c>
      <c r="BM43" s="2">
        <v>4539.2376960518204</v>
      </c>
      <c r="BN43" s="2">
        <v>12.211489728135099</v>
      </c>
      <c r="BO43" s="2">
        <v>273.68632202772</v>
      </c>
      <c r="BP43" s="2">
        <v>0.73627290174284798</v>
      </c>
    </row>
    <row r="44" spans="1:68" ht="395" x14ac:dyDescent="0.2">
      <c r="A44" s="2"/>
      <c r="B44" s="2"/>
      <c r="C44" s="2" t="s">
        <v>435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 t="s">
        <v>634</v>
      </c>
      <c r="AA44" s="2"/>
      <c r="AB44" s="2"/>
      <c r="AC44" s="2"/>
      <c r="AD44" s="2"/>
      <c r="AE44" s="2">
        <v>392631.9</v>
      </c>
      <c r="AF44" s="2">
        <v>297788.65000000002</v>
      </c>
      <c r="AG44" s="2"/>
      <c r="AH44" s="2"/>
      <c r="AI44" s="2"/>
      <c r="AJ44" s="2" t="s">
        <v>435</v>
      </c>
      <c r="AK44" s="2" t="s">
        <v>436</v>
      </c>
      <c r="AL44" s="2">
        <v>2.0181173735</v>
      </c>
      <c r="AM44" s="2"/>
      <c r="AN44" s="2" t="s">
        <v>563</v>
      </c>
      <c r="AO44" s="2" t="s">
        <v>635</v>
      </c>
      <c r="AP44" s="2"/>
      <c r="AQ44" s="2"/>
      <c r="AR44" s="2"/>
      <c r="AS44" s="2"/>
      <c r="AT44" s="2"/>
      <c r="AU44" s="2">
        <v>0</v>
      </c>
      <c r="AV44" s="2">
        <v>36640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 t="s">
        <v>623</v>
      </c>
      <c r="BJ44" s="2" t="s">
        <v>624</v>
      </c>
      <c r="BK44" s="2">
        <v>192.131211308269</v>
      </c>
      <c r="BL44" s="2">
        <v>0.95127410156937398</v>
      </c>
      <c r="BM44" s="2">
        <v>341.23725827460299</v>
      </c>
      <c r="BN44" s="2">
        <v>1.6895233422868501</v>
      </c>
      <c r="BO44" s="2">
        <v>1.1124633066815399</v>
      </c>
      <c r="BP44" s="2">
        <v>5.5079938620406499E-3</v>
      </c>
    </row>
    <row r="45" spans="1:68" ht="395" x14ac:dyDescent="0.2">
      <c r="A45" s="2"/>
      <c r="B45" s="2"/>
      <c r="C45" s="2" t="s">
        <v>437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 t="s">
        <v>636</v>
      </c>
      <c r="AA45" s="2"/>
      <c r="AB45" s="2"/>
      <c r="AC45" s="2"/>
      <c r="AD45" s="2"/>
      <c r="AE45" s="2">
        <v>395471.45</v>
      </c>
      <c r="AF45" s="2">
        <v>295660.99</v>
      </c>
      <c r="AG45" s="2"/>
      <c r="AH45" s="2"/>
      <c r="AI45" s="2"/>
      <c r="AJ45" s="2" t="s">
        <v>437</v>
      </c>
      <c r="AK45" s="2" t="s">
        <v>438</v>
      </c>
      <c r="AL45" s="2">
        <v>3.5205142066500001</v>
      </c>
      <c r="AM45" s="2"/>
      <c r="AN45" s="2" t="s">
        <v>563</v>
      </c>
      <c r="AO45" s="2" t="s">
        <v>621</v>
      </c>
      <c r="AP45" s="2"/>
      <c r="AQ45" s="2"/>
      <c r="AR45" s="2"/>
      <c r="AS45" s="2"/>
      <c r="AT45" s="2"/>
      <c r="AU45" s="2">
        <v>0</v>
      </c>
      <c r="AV45" s="2">
        <v>36680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 t="s">
        <v>623</v>
      </c>
      <c r="BJ45" s="2" t="s">
        <v>624</v>
      </c>
      <c r="BK45" s="2">
        <v>2118.6222844253002</v>
      </c>
      <c r="BL45" s="2">
        <v>6.0131393203195396</v>
      </c>
      <c r="BM45" s="2">
        <v>5431.8560118304404</v>
      </c>
      <c r="BN45" s="2">
        <v>15.416861800786499</v>
      </c>
      <c r="BO45" s="2">
        <v>775.44100180552505</v>
      </c>
      <c r="BP45" s="2">
        <v>2.2008806443804598</v>
      </c>
    </row>
    <row r="46" spans="1:68" ht="395" x14ac:dyDescent="0.2">
      <c r="A46" s="2"/>
      <c r="B46" s="2"/>
      <c r="C46" s="2" t="s">
        <v>439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 t="s">
        <v>637</v>
      </c>
      <c r="AA46" s="2"/>
      <c r="AB46" s="2"/>
      <c r="AC46" s="2"/>
      <c r="AD46" s="2"/>
      <c r="AE46" s="2">
        <v>395098.08</v>
      </c>
      <c r="AF46" s="2">
        <v>296421.13</v>
      </c>
      <c r="AG46" s="2"/>
      <c r="AH46" s="2"/>
      <c r="AI46" s="2"/>
      <c r="AJ46" s="2" t="s">
        <v>439</v>
      </c>
      <c r="AK46" s="2" t="s">
        <v>440</v>
      </c>
      <c r="AL46" s="2">
        <v>0.12154795395</v>
      </c>
      <c r="AM46" s="2"/>
      <c r="AN46" s="2" t="s">
        <v>563</v>
      </c>
      <c r="AO46" s="2" t="s">
        <v>621</v>
      </c>
      <c r="AP46" s="2"/>
      <c r="AQ46" s="2"/>
      <c r="AR46" s="2"/>
      <c r="AS46" s="2"/>
      <c r="AT46" s="2"/>
      <c r="AU46" s="2">
        <v>0</v>
      </c>
      <c r="AV46" s="2">
        <v>40530</v>
      </c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 t="s">
        <v>623</v>
      </c>
      <c r="BJ46" s="2" t="s">
        <v>624</v>
      </c>
      <c r="BK46" s="2">
        <v>0.28501975518520301</v>
      </c>
      <c r="BL46" s="2">
        <v>2.3430478942520299E-2</v>
      </c>
      <c r="BM46" s="2">
        <v>8.1516837833878508</v>
      </c>
      <c r="BN46" s="2">
        <v>0.670121462663685</v>
      </c>
      <c r="BO46" s="2">
        <v>8.3463221562851599E-4</v>
      </c>
      <c r="BP46" s="3">
        <v>6.8612200373008794E-5</v>
      </c>
    </row>
    <row r="47" spans="1:68" ht="395" x14ac:dyDescent="0.2">
      <c r="A47" s="2"/>
      <c r="B47" s="2"/>
      <c r="C47" s="2" t="s">
        <v>441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 t="s">
        <v>638</v>
      </c>
      <c r="AA47" s="2"/>
      <c r="AB47" s="2"/>
      <c r="AC47" s="2"/>
      <c r="AD47" s="2"/>
      <c r="AE47" s="2">
        <v>391997.95</v>
      </c>
      <c r="AF47" s="2">
        <v>298114.21999999997</v>
      </c>
      <c r="AG47" s="2"/>
      <c r="AH47" s="2"/>
      <c r="AI47" s="2"/>
      <c r="AJ47" s="2" t="s">
        <v>441</v>
      </c>
      <c r="AK47" s="2" t="s">
        <v>442</v>
      </c>
      <c r="AL47" s="2">
        <v>5.1173606491800001</v>
      </c>
      <c r="AM47" s="2"/>
      <c r="AN47" s="2" t="s">
        <v>563</v>
      </c>
      <c r="AO47" s="2" t="s">
        <v>635</v>
      </c>
      <c r="AP47" s="2"/>
      <c r="AQ47" s="2"/>
      <c r="AR47" s="2"/>
      <c r="AS47" s="2"/>
      <c r="AT47" s="2"/>
      <c r="AU47" s="2">
        <v>0</v>
      </c>
      <c r="AV47" s="2">
        <v>27372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 t="s">
        <v>623</v>
      </c>
      <c r="BJ47" s="2" t="s">
        <v>624</v>
      </c>
      <c r="BK47" s="2">
        <v>284.39650094963901</v>
      </c>
      <c r="BL47" s="2">
        <v>0.55530618049337399</v>
      </c>
      <c r="BM47" s="2">
        <v>5346.7022455873102</v>
      </c>
      <c r="BN47" s="2">
        <v>10.4398499711435</v>
      </c>
      <c r="BO47" s="2">
        <v>5.1617621527261601</v>
      </c>
      <c r="BP47" s="2">
        <v>1.00787401254039E-2</v>
      </c>
    </row>
    <row r="48" spans="1:68" ht="395" x14ac:dyDescent="0.2">
      <c r="A48" s="2"/>
      <c r="B48" s="2"/>
      <c r="C48" s="2" t="s">
        <v>443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 t="s">
        <v>639</v>
      </c>
      <c r="AA48" s="2"/>
      <c r="AB48" s="2"/>
      <c r="AC48" s="2"/>
      <c r="AD48" s="2"/>
      <c r="AE48" s="2">
        <v>391397.33</v>
      </c>
      <c r="AF48" s="2">
        <v>297827</v>
      </c>
      <c r="AG48" s="2"/>
      <c r="AH48" s="2"/>
      <c r="AI48" s="2"/>
      <c r="AJ48" s="2" t="s">
        <v>443</v>
      </c>
      <c r="AK48" s="2" t="s">
        <v>444</v>
      </c>
      <c r="AL48" s="2">
        <v>1.81609331963</v>
      </c>
      <c r="AM48" s="2"/>
      <c r="AN48" s="2" t="s">
        <v>563</v>
      </c>
      <c r="AO48" s="2" t="s">
        <v>640</v>
      </c>
      <c r="AP48" s="2"/>
      <c r="AQ48" s="2"/>
      <c r="AR48" s="2"/>
      <c r="AS48" s="2"/>
      <c r="AT48" s="2"/>
      <c r="AU48" s="2">
        <v>0</v>
      </c>
      <c r="AV48" s="2">
        <v>41900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 t="s">
        <v>623</v>
      </c>
      <c r="BJ48" s="2" t="s">
        <v>624</v>
      </c>
      <c r="BK48" s="2">
        <v>211.19838434882601</v>
      </c>
      <c r="BL48" s="2">
        <v>1.1620018370132901</v>
      </c>
      <c r="BM48" s="2">
        <v>922.994093010749</v>
      </c>
      <c r="BN48" s="2">
        <v>5.07826248263091</v>
      </c>
      <c r="BO48" s="2">
        <v>39.061451789730199</v>
      </c>
      <c r="BP48" s="2">
        <v>0.21491394868392999</v>
      </c>
    </row>
    <row r="49" spans="1:68" ht="395" x14ac:dyDescent="0.2">
      <c r="A49" s="2"/>
      <c r="B49" s="2"/>
      <c r="C49" s="2" t="s">
        <v>363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 t="s">
        <v>641</v>
      </c>
      <c r="AA49" s="2"/>
      <c r="AB49" s="2"/>
      <c r="AC49" s="2"/>
      <c r="AD49" s="2"/>
      <c r="AE49" s="2">
        <v>395908.99</v>
      </c>
      <c r="AF49" s="2">
        <v>295657.43</v>
      </c>
      <c r="AG49" s="2"/>
      <c r="AH49" s="2"/>
      <c r="AI49" s="2"/>
      <c r="AJ49" s="2" t="s">
        <v>363</v>
      </c>
      <c r="AK49" s="2" t="s">
        <v>368</v>
      </c>
      <c r="AL49" s="2">
        <v>0.61921564684999997</v>
      </c>
      <c r="AM49" s="2"/>
      <c r="AN49" s="2" t="s">
        <v>563</v>
      </c>
      <c r="AO49" s="2" t="s">
        <v>621</v>
      </c>
      <c r="AP49" s="2"/>
      <c r="AQ49" s="2"/>
      <c r="AR49" s="2"/>
      <c r="AS49" s="2"/>
      <c r="AT49" s="2"/>
      <c r="AU49" s="2">
        <v>0</v>
      </c>
      <c r="AV49" s="2">
        <v>36690</v>
      </c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 t="s">
        <v>623</v>
      </c>
      <c r="BJ49" s="2" t="s">
        <v>624</v>
      </c>
      <c r="BK49" s="2">
        <v>184.70991878768601</v>
      </c>
      <c r="BL49" s="2">
        <v>2.9805888666864799</v>
      </c>
      <c r="BM49" s="2">
        <v>2165.0623363384998</v>
      </c>
      <c r="BN49" s="2">
        <v>34.936730727440299</v>
      </c>
      <c r="BO49" s="2">
        <v>20.873745328282801</v>
      </c>
      <c r="BP49" s="2">
        <v>0.33683114225740601</v>
      </c>
    </row>
    <row r="50" spans="1:68" ht="395" x14ac:dyDescent="0.2">
      <c r="A50" s="2"/>
      <c r="B50" s="2"/>
      <c r="C50" s="2" t="s">
        <v>445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 t="s">
        <v>642</v>
      </c>
      <c r="AA50" s="2"/>
      <c r="AB50" s="2"/>
      <c r="AC50" s="2"/>
      <c r="AD50" s="2"/>
      <c r="AE50" s="2">
        <v>392736.82</v>
      </c>
      <c r="AF50" s="2">
        <v>298592.99</v>
      </c>
      <c r="AG50" s="2"/>
      <c r="AH50" s="2"/>
      <c r="AI50" s="2"/>
      <c r="AJ50" s="2" t="s">
        <v>445</v>
      </c>
      <c r="AK50" s="2" t="s">
        <v>446</v>
      </c>
      <c r="AL50" s="2">
        <v>2.93929109265</v>
      </c>
      <c r="AM50" s="2"/>
      <c r="AN50" s="2" t="s">
        <v>563</v>
      </c>
      <c r="AO50" s="2" t="s">
        <v>626</v>
      </c>
      <c r="AP50" s="2"/>
      <c r="AQ50" s="2"/>
      <c r="AR50" s="2"/>
      <c r="AS50" s="2"/>
      <c r="AT50" s="2"/>
      <c r="AU50" s="2">
        <v>0</v>
      </c>
      <c r="AV50" s="2">
        <v>36630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 t="s">
        <v>623</v>
      </c>
      <c r="BJ50" s="2" t="s">
        <v>624</v>
      </c>
      <c r="BK50" s="2">
        <v>144.114713933715</v>
      </c>
      <c r="BL50" s="2">
        <v>0.48991404251721099</v>
      </c>
      <c r="BM50" s="2">
        <v>803.57664579377899</v>
      </c>
      <c r="BN50" s="2">
        <v>2.73173690782416</v>
      </c>
      <c r="BO50" s="2">
        <v>0</v>
      </c>
      <c r="BP50" s="2">
        <v>0</v>
      </c>
    </row>
    <row r="51" spans="1:68" ht="395" x14ac:dyDescent="0.2">
      <c r="A51" s="2"/>
      <c r="B51" s="2"/>
      <c r="C51" s="2" t="s">
        <v>447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 t="s">
        <v>643</v>
      </c>
      <c r="AA51" s="2"/>
      <c r="AB51" s="2"/>
      <c r="AC51" s="2"/>
      <c r="AD51" s="2"/>
      <c r="AE51" s="2">
        <v>391521.28000000003</v>
      </c>
      <c r="AF51" s="2">
        <v>297826.84999999998</v>
      </c>
      <c r="AG51" s="2"/>
      <c r="AH51" s="2"/>
      <c r="AI51" s="2"/>
      <c r="AJ51" s="2" t="s">
        <v>447</v>
      </c>
      <c r="AK51" s="2" t="s">
        <v>448</v>
      </c>
      <c r="AL51" s="2">
        <v>0.35607378270000001</v>
      </c>
      <c r="AM51" s="2"/>
      <c r="AN51" s="2" t="s">
        <v>563</v>
      </c>
      <c r="AO51" s="2" t="s">
        <v>640</v>
      </c>
      <c r="AP51" s="2"/>
      <c r="AQ51" s="2"/>
      <c r="AR51" s="2"/>
      <c r="AS51" s="2"/>
      <c r="AT51" s="2"/>
      <c r="AU51" s="2">
        <v>0</v>
      </c>
      <c r="AV51" s="2">
        <v>36870</v>
      </c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 t="s">
        <v>623</v>
      </c>
      <c r="BJ51" s="2" t="s">
        <v>624</v>
      </c>
      <c r="BK51" s="2">
        <v>0</v>
      </c>
      <c r="BL51" s="2">
        <v>0</v>
      </c>
      <c r="BM51" s="2">
        <v>0.15015589653421499</v>
      </c>
      <c r="BN51" s="2">
        <v>4.2136335292658903E-3</v>
      </c>
      <c r="BO51" s="2">
        <v>0</v>
      </c>
      <c r="BP51" s="2">
        <v>0</v>
      </c>
    </row>
    <row r="52" spans="1:68" ht="395" x14ac:dyDescent="0.2">
      <c r="A52" s="2"/>
      <c r="B52" s="2"/>
      <c r="C52" s="2" t="s">
        <v>449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644</v>
      </c>
      <c r="AA52" s="2"/>
      <c r="AB52" s="2"/>
      <c r="AC52" s="2"/>
      <c r="AD52" s="2"/>
      <c r="AE52" s="2">
        <v>395058.46</v>
      </c>
      <c r="AF52" s="2">
        <v>296396.56</v>
      </c>
      <c r="AG52" s="2"/>
      <c r="AH52" s="2"/>
      <c r="AI52" s="2"/>
      <c r="AJ52" s="2" t="s">
        <v>449</v>
      </c>
      <c r="AK52" s="2" t="s">
        <v>450</v>
      </c>
      <c r="AL52" s="2">
        <v>0.13359871644999999</v>
      </c>
      <c r="AM52" s="2"/>
      <c r="AN52" s="2" t="s">
        <v>563</v>
      </c>
      <c r="AO52" s="2" t="s">
        <v>621</v>
      </c>
      <c r="AP52" s="2"/>
      <c r="AQ52" s="2"/>
      <c r="AR52" s="2"/>
      <c r="AS52" s="2"/>
      <c r="AT52" s="2"/>
      <c r="AU52" s="2">
        <v>0</v>
      </c>
      <c r="AV52" s="2">
        <v>41910</v>
      </c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 t="s">
        <v>623</v>
      </c>
      <c r="BJ52" s="2" t="s">
        <v>624</v>
      </c>
      <c r="BK52" s="2">
        <v>1.5180028773663701</v>
      </c>
      <c r="BL52" s="2">
        <v>0.11353353606636001</v>
      </c>
      <c r="BM52" s="2">
        <v>3.8159495712377498</v>
      </c>
      <c r="BN52" s="2">
        <v>0.285400149586785</v>
      </c>
      <c r="BO52" s="2">
        <v>0</v>
      </c>
      <c r="BP52" s="2">
        <v>0</v>
      </c>
    </row>
    <row r="53" spans="1:68" ht="395" x14ac:dyDescent="0.2">
      <c r="A53" s="2"/>
      <c r="B53" s="2"/>
      <c r="C53" s="2" t="s">
        <v>364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>
        <v>390465</v>
      </c>
      <c r="BC53" s="2">
        <v>299903</v>
      </c>
      <c r="BD53" s="2">
        <v>1.2017560785000001</v>
      </c>
      <c r="BE53" s="2">
        <v>527.10067589699997</v>
      </c>
      <c r="BF53" s="2" t="s">
        <v>364</v>
      </c>
      <c r="BG53" s="2" t="s">
        <v>451</v>
      </c>
      <c r="BH53" s="2">
        <v>42940</v>
      </c>
      <c r="BI53" s="2" t="s">
        <v>645</v>
      </c>
      <c r="BJ53" s="2" t="s">
        <v>646</v>
      </c>
      <c r="BK53" s="2">
        <v>780.66005195716195</v>
      </c>
      <c r="BL53" s="2">
        <v>6.4908294594679603</v>
      </c>
      <c r="BM53" s="2">
        <v>3595.3656850551301</v>
      </c>
      <c r="BN53" s="2">
        <v>29.893812867212802</v>
      </c>
      <c r="BO53" s="2">
        <v>0</v>
      </c>
      <c r="BP53" s="2">
        <v>0</v>
      </c>
    </row>
    <row r="54" spans="1:68" ht="395" x14ac:dyDescent="0.2">
      <c r="A54" s="2"/>
      <c r="B54" s="2"/>
      <c r="C54" s="2" t="s">
        <v>452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>
        <v>0</v>
      </c>
      <c r="BC54" s="2">
        <v>0</v>
      </c>
      <c r="BD54" s="2">
        <v>0.88199498725600001</v>
      </c>
      <c r="BE54" s="2">
        <v>0</v>
      </c>
      <c r="BF54" s="2" t="s">
        <v>452</v>
      </c>
      <c r="BG54" s="2" t="s">
        <v>453</v>
      </c>
      <c r="BH54" s="2">
        <v>43040</v>
      </c>
      <c r="BI54" s="2" t="s">
        <v>645</v>
      </c>
      <c r="BJ54" s="2" t="s">
        <v>646</v>
      </c>
      <c r="BK54" s="2">
        <v>328.651870033796</v>
      </c>
      <c r="BL54" s="2">
        <v>3.72326925856505</v>
      </c>
      <c r="BM54" s="2">
        <v>758.16408769108398</v>
      </c>
      <c r="BN54" s="2">
        <v>8.5891768708266998</v>
      </c>
      <c r="BO54" s="2">
        <v>0</v>
      </c>
      <c r="BP54" s="2">
        <v>0</v>
      </c>
    </row>
    <row r="55" spans="1:68" ht="395" x14ac:dyDescent="0.2">
      <c r="A55" s="2"/>
      <c r="B55" s="2"/>
      <c r="C55" s="2" t="s">
        <v>454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>
        <v>0</v>
      </c>
      <c r="BC55" s="2">
        <v>0</v>
      </c>
      <c r="BD55" s="2">
        <v>1.5491476743499999</v>
      </c>
      <c r="BE55" s="2">
        <v>0</v>
      </c>
      <c r="BF55" s="2" t="s">
        <v>454</v>
      </c>
      <c r="BG55" s="2" t="s">
        <v>455</v>
      </c>
      <c r="BH55" s="2" t="s">
        <v>647</v>
      </c>
      <c r="BI55" s="2" t="s">
        <v>645</v>
      </c>
      <c r="BJ55" s="2" t="s">
        <v>646</v>
      </c>
      <c r="BK55" s="2">
        <v>0</v>
      </c>
      <c r="BL55" s="2">
        <v>0</v>
      </c>
      <c r="BM55" s="2">
        <v>198.85493578696099</v>
      </c>
      <c r="BN55" s="2">
        <v>1.28261807027203</v>
      </c>
      <c r="BO55" s="2">
        <v>0</v>
      </c>
      <c r="BP55" s="2">
        <v>0</v>
      </c>
    </row>
    <row r="56" spans="1:68" ht="395" x14ac:dyDescent="0.2">
      <c r="A56" s="2"/>
      <c r="B56" s="2"/>
      <c r="C56" s="2" t="s">
        <v>365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>
        <v>0</v>
      </c>
      <c r="BC56" s="2">
        <v>0</v>
      </c>
      <c r="BD56" s="2">
        <v>3.20027307396</v>
      </c>
      <c r="BE56" s="2">
        <v>0</v>
      </c>
      <c r="BF56" s="2" t="s">
        <v>365</v>
      </c>
      <c r="BG56" s="2" t="s">
        <v>377</v>
      </c>
      <c r="BH56" s="2">
        <v>36720</v>
      </c>
      <c r="BI56" s="2" t="s">
        <v>645</v>
      </c>
      <c r="BJ56" s="2" t="s">
        <v>646</v>
      </c>
      <c r="BK56" s="2">
        <v>3113.90148850587</v>
      </c>
      <c r="BL56" s="2">
        <v>9.7223677711082708</v>
      </c>
      <c r="BM56" s="2">
        <v>9115.8344620605094</v>
      </c>
      <c r="BN56" s="2">
        <v>28.461881503907399</v>
      </c>
      <c r="BO56" s="2">
        <v>1643.5671777233899</v>
      </c>
      <c r="BP56" s="2">
        <v>5.13162173476998</v>
      </c>
    </row>
    <row r="57" spans="1:68" ht="395" x14ac:dyDescent="0.2">
      <c r="A57" s="2"/>
      <c r="B57" s="2"/>
      <c r="C57" s="2" t="s">
        <v>456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>
        <v>0</v>
      </c>
      <c r="BC57" s="2">
        <v>0</v>
      </c>
      <c r="BD57" s="2">
        <v>0.28422183859200001</v>
      </c>
      <c r="BE57" s="2">
        <v>0</v>
      </c>
      <c r="BF57" s="2" t="s">
        <v>456</v>
      </c>
      <c r="BG57" s="2" t="s">
        <v>457</v>
      </c>
      <c r="BH57" s="2">
        <v>37140</v>
      </c>
      <c r="BI57" s="2" t="s">
        <v>645</v>
      </c>
      <c r="BJ57" s="2" t="s">
        <v>646</v>
      </c>
      <c r="BK57" s="2">
        <v>0</v>
      </c>
      <c r="BL57" s="2">
        <v>0</v>
      </c>
      <c r="BM57" s="2">
        <v>0.22949136738952799</v>
      </c>
      <c r="BN57" s="2">
        <v>8.0679417353731603E-3</v>
      </c>
      <c r="BO57" s="2">
        <v>0</v>
      </c>
      <c r="BP57" s="2">
        <v>0</v>
      </c>
    </row>
    <row r="58" spans="1:68" ht="395" x14ac:dyDescent="0.2">
      <c r="A58" s="2"/>
      <c r="B58" s="2"/>
      <c r="C58" s="2" t="s">
        <v>458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>
        <v>0</v>
      </c>
      <c r="BC58" s="2">
        <v>0</v>
      </c>
      <c r="BD58" s="2">
        <v>0.37696283397000002</v>
      </c>
      <c r="BE58" s="2">
        <v>0</v>
      </c>
      <c r="BF58" s="2" t="s">
        <v>458</v>
      </c>
      <c r="BG58" s="2" t="s">
        <v>459</v>
      </c>
      <c r="BH58" s="2">
        <v>33840</v>
      </c>
      <c r="BI58" s="2" t="s">
        <v>645</v>
      </c>
      <c r="BJ58" s="2" t="s">
        <v>646</v>
      </c>
      <c r="BK58" s="2">
        <v>0</v>
      </c>
      <c r="BL58" s="2">
        <v>0</v>
      </c>
      <c r="BM58" s="2">
        <v>115.989394281514</v>
      </c>
      <c r="BN58" s="2">
        <v>3.0744936080556302</v>
      </c>
      <c r="BO58" s="2">
        <v>0</v>
      </c>
      <c r="BP58" s="2">
        <v>0</v>
      </c>
    </row>
    <row r="59" spans="1:68" ht="395" x14ac:dyDescent="0.2">
      <c r="A59" s="2"/>
      <c r="B59" s="2"/>
      <c r="C59" s="2" t="s">
        <v>460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>
        <v>0</v>
      </c>
      <c r="BC59" s="2">
        <v>0</v>
      </c>
      <c r="BD59" s="2">
        <v>0.486703289446</v>
      </c>
      <c r="BE59" s="2">
        <v>0</v>
      </c>
      <c r="BF59" s="2" t="s">
        <v>460</v>
      </c>
      <c r="BG59" s="2" t="s">
        <v>461</v>
      </c>
      <c r="BH59" s="2">
        <v>36742</v>
      </c>
      <c r="BI59" s="2" t="s">
        <v>645</v>
      </c>
      <c r="BJ59" s="2" t="s">
        <v>646</v>
      </c>
      <c r="BK59" s="2">
        <v>173.51527094151001</v>
      </c>
      <c r="BL59" s="2">
        <v>3.56227616316656</v>
      </c>
      <c r="BM59" s="2">
        <v>512.46717637120798</v>
      </c>
      <c r="BN59" s="2">
        <v>10.520973726905</v>
      </c>
      <c r="BO59" s="2">
        <v>88.049305606555194</v>
      </c>
      <c r="BP59" s="2">
        <v>1.80765612642433</v>
      </c>
    </row>
    <row r="60" spans="1:68" ht="395" x14ac:dyDescent="0.2">
      <c r="A60" s="2"/>
      <c r="B60" s="2"/>
      <c r="C60" s="2" t="s">
        <v>462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>
        <v>0</v>
      </c>
      <c r="BC60" s="2">
        <v>0</v>
      </c>
      <c r="BD60" s="2">
        <v>3.26271453753</v>
      </c>
      <c r="BE60" s="2">
        <v>0</v>
      </c>
      <c r="BF60" s="2" t="s">
        <v>462</v>
      </c>
      <c r="BG60" s="2" t="s">
        <v>463</v>
      </c>
      <c r="BH60" s="2" t="s">
        <v>648</v>
      </c>
      <c r="BI60" s="2" t="s">
        <v>645</v>
      </c>
      <c r="BJ60" s="2" t="s">
        <v>646</v>
      </c>
      <c r="BK60" s="2">
        <v>1150.91789403438</v>
      </c>
      <c r="BL60" s="2">
        <v>3.5246775626137099</v>
      </c>
      <c r="BM60" s="2">
        <v>3796.4277524399799</v>
      </c>
      <c r="BN60" s="2">
        <v>11.626531993697</v>
      </c>
      <c r="BO60" s="2">
        <v>528.42056003478501</v>
      </c>
      <c r="BP60" s="2">
        <v>1.6182840680750801</v>
      </c>
    </row>
    <row r="61" spans="1:68" ht="395" x14ac:dyDescent="0.2">
      <c r="A61" s="2"/>
      <c r="B61" s="2"/>
      <c r="C61" s="2" t="s">
        <v>464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>
        <v>0</v>
      </c>
      <c r="BC61" s="2">
        <v>0</v>
      </c>
      <c r="BD61" s="2">
        <v>0.47527086200000002</v>
      </c>
      <c r="BE61" s="2">
        <v>0</v>
      </c>
      <c r="BF61" s="2" t="s">
        <v>464</v>
      </c>
      <c r="BG61" s="2" t="s">
        <v>465</v>
      </c>
      <c r="BH61" s="2" t="s">
        <v>649</v>
      </c>
      <c r="BI61" s="2" t="s">
        <v>645</v>
      </c>
      <c r="BJ61" s="2" t="s">
        <v>646</v>
      </c>
      <c r="BK61" s="2">
        <v>0</v>
      </c>
      <c r="BL61" s="2">
        <v>0</v>
      </c>
      <c r="BM61" s="2">
        <v>76.224386590911294</v>
      </c>
      <c r="BN61" s="2">
        <v>1.6025316332371899</v>
      </c>
      <c r="BO61" s="2">
        <v>0</v>
      </c>
      <c r="BP61" s="2">
        <v>0</v>
      </c>
    </row>
    <row r="62" spans="1:68" ht="395" x14ac:dyDescent="0.2">
      <c r="A62" s="2"/>
      <c r="B62" s="2"/>
      <c r="C62" s="2" t="s">
        <v>466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>
        <v>0</v>
      </c>
      <c r="BC62" s="2">
        <v>0</v>
      </c>
      <c r="BD62" s="2">
        <v>0.42060039667999999</v>
      </c>
      <c r="BE62" s="2">
        <v>0</v>
      </c>
      <c r="BF62" s="2" t="s">
        <v>466</v>
      </c>
      <c r="BG62" s="2" t="s">
        <v>467</v>
      </c>
      <c r="BH62" s="2" t="s">
        <v>650</v>
      </c>
      <c r="BI62" s="2" t="s">
        <v>645</v>
      </c>
      <c r="BJ62" s="2" t="s">
        <v>646</v>
      </c>
      <c r="BK62" s="2">
        <v>390.62436480196101</v>
      </c>
      <c r="BL62" s="2">
        <v>9.2799043600902404</v>
      </c>
      <c r="BM62" s="2">
        <v>1477.86458435433</v>
      </c>
      <c r="BN62" s="2">
        <v>35.109028610966803</v>
      </c>
      <c r="BO62" s="2">
        <v>5.1538844200007903</v>
      </c>
      <c r="BP62" s="2">
        <v>0.122438738619937</v>
      </c>
    </row>
    <row r="63" spans="1:68" ht="395" x14ac:dyDescent="0.2">
      <c r="A63" s="2"/>
      <c r="B63" s="2"/>
      <c r="C63" s="2" t="s">
        <v>468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>
        <v>0</v>
      </c>
      <c r="BC63" s="2">
        <v>0</v>
      </c>
      <c r="BD63" s="2">
        <v>0.31683734381000001</v>
      </c>
      <c r="BE63" s="2">
        <v>0</v>
      </c>
      <c r="BF63" s="2" t="s">
        <v>651</v>
      </c>
      <c r="BG63" s="2" t="s">
        <v>469</v>
      </c>
      <c r="BH63" s="2" t="s">
        <v>652</v>
      </c>
      <c r="BI63" s="2" t="s">
        <v>645</v>
      </c>
      <c r="BJ63" s="2" t="s">
        <v>646</v>
      </c>
      <c r="BK63" s="2">
        <v>0</v>
      </c>
      <c r="BL63" s="2">
        <v>0</v>
      </c>
      <c r="BM63" s="2">
        <v>16.5931980444165</v>
      </c>
      <c r="BN63" s="2">
        <v>0.52329629883705397</v>
      </c>
      <c r="BO63" s="2">
        <v>0</v>
      </c>
      <c r="BP63" s="2">
        <v>0</v>
      </c>
    </row>
    <row r="64" spans="1:68" ht="395" x14ac:dyDescent="0.2">
      <c r="A64" s="2"/>
      <c r="B64" s="2"/>
      <c r="C64" s="2" t="s">
        <v>470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>
        <v>0</v>
      </c>
      <c r="BC64" s="2">
        <v>0</v>
      </c>
      <c r="BD64" s="2">
        <v>4.2396309452500001</v>
      </c>
      <c r="BE64" s="2">
        <v>0</v>
      </c>
      <c r="BF64" s="2" t="s">
        <v>651</v>
      </c>
      <c r="BG64" s="2" t="s">
        <v>471</v>
      </c>
      <c r="BH64" s="2" t="s">
        <v>653</v>
      </c>
      <c r="BI64" s="2" t="s">
        <v>645</v>
      </c>
      <c r="BJ64" s="2" t="s">
        <v>646</v>
      </c>
      <c r="BK64" s="2">
        <v>481.441305059223</v>
      </c>
      <c r="BL64" s="2">
        <v>1.13467003596962</v>
      </c>
      <c r="BM64" s="2">
        <v>2294.0751107854398</v>
      </c>
      <c r="BN64" s="2">
        <v>5.4067199077398103</v>
      </c>
      <c r="BO64" s="2">
        <v>0</v>
      </c>
      <c r="BP6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FMfP Flood Zones</vt:lpstr>
      <vt:lpstr>Sheet3</vt:lpstr>
      <vt:lpstr>Surface water</vt:lpstr>
      <vt:lpstr>NaFRA2 FZ</vt:lpstr>
      <vt:lpstr>NaFRA2 ROFSW</vt:lpstr>
      <vt:lpstr>Previous FZ</vt:lpstr>
      <vt:lpstr>Previous ROFSW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Hartwell</dc:creator>
  <cp:lastModifiedBy>Ian Kemp</cp:lastModifiedBy>
  <dcterms:created xsi:type="dcterms:W3CDTF">2025-05-09T09:26:39Z</dcterms:created>
  <dcterms:modified xsi:type="dcterms:W3CDTF">2026-05-05T14:51:02Z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354ca5-015e-47ab-9fdb-c0a8323bc23e_Enabled">
    <vt:lpwstr>true</vt:lpwstr>
  </property>
  <property fmtid="{D5CDD505-2E9C-101B-9397-08002B2CF9AE}" pid="3" name="MSIP_Label_d0354ca5-015e-47ab-9fdb-c0a8323bc23e_SetDate">
    <vt:lpwstr>2026-05-01T13:48:11Z</vt:lpwstr>
  </property>
  <property fmtid="{D5CDD505-2E9C-101B-9397-08002B2CF9AE}" pid="4" name="MSIP_Label_d0354ca5-015e-47ab-9fdb-c0a8323bc23e_Method">
    <vt:lpwstr>Privileged</vt:lpwstr>
  </property>
  <property fmtid="{D5CDD505-2E9C-101B-9397-08002B2CF9AE}" pid="5" name="MSIP_Label_d0354ca5-015e-47ab-9fdb-c0a8323bc23e_Name">
    <vt:lpwstr>d0354ca5-015e-47ab-9fdb-c0a8323bc23e</vt:lpwstr>
  </property>
  <property fmtid="{D5CDD505-2E9C-101B-9397-08002B2CF9AE}" pid="6" name="MSIP_Label_d0354ca5-015e-47ab-9fdb-c0a8323bc23e_SiteId">
    <vt:lpwstr>07ebc6c3-7074-4387-a625-b9d918ba4a97</vt:lpwstr>
  </property>
  <property fmtid="{D5CDD505-2E9C-101B-9397-08002B2CF9AE}" pid="7" name="MSIP_Label_d0354ca5-015e-47ab-9fdb-c0a8323bc23e_ActionId">
    <vt:lpwstr>2339bea7-2a3b-4a06-880b-860a2406e0fe</vt:lpwstr>
  </property>
  <property fmtid="{D5CDD505-2E9C-101B-9397-08002B2CF9AE}" pid="8" name="MSIP_Label_d0354ca5-015e-47ab-9fdb-c0a8323bc23e_ContentBits">
    <vt:lpwstr>0</vt:lpwstr>
  </property>
  <property fmtid="{D5CDD505-2E9C-101B-9397-08002B2CF9AE}" pid="9" name="MSIP_Label_d0354ca5-015e-47ab-9fdb-c0a8323bc23e_Tag">
    <vt:lpwstr>10, 0, 1, 1</vt:lpwstr>
  </property>
</Properties>
</file>