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ankemp/Library/Mobile Documents/com~apple~CloudDocs/Work Current 101120/Wokingham/"/>
    </mc:Choice>
  </mc:AlternateContent>
  <xr:revisionPtr revIDLastSave="0" documentId="8_{D1F8FAAB-54B3-DC4D-8A0B-B3E4B0D00B94}" xr6:coauthVersionLast="47" xr6:coauthVersionMax="47" xr10:uidLastSave="{00000000-0000-0000-0000-000000000000}"/>
  <bookViews>
    <workbookView xWindow="0" yWindow="620" windowWidth="23260" windowHeight="23800" xr2:uid="{9817EC37-7AAD-4418-A36B-D1E39CAE2882}"/>
  </bookViews>
  <sheets>
    <sheet name="EIP" sheetId="1" r:id="rId1"/>
  </sheets>
  <definedNames>
    <definedName name="_xlnm.Print_Area" localSheetId="0">EIP!$A$1:$D$111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1" i="1" l="1"/>
  <c r="D110" i="1"/>
  <c r="C110" i="1"/>
  <c r="D103" i="1"/>
  <c r="D96" i="1"/>
  <c r="D85" i="1"/>
  <c r="D71" i="1"/>
  <c r="D8" i="1"/>
  <c r="D4" i="1"/>
</calcChain>
</file>

<file path=xl/sharedStrings.xml><?xml version="1.0" encoding="utf-8"?>
<sst xmlns="http://schemas.openxmlformats.org/spreadsheetml/2006/main" count="111" uniqueCount="110">
  <si>
    <t>Loddon Valley Garden Village - extract from Infrastructure Delivery Plan plus Financial Viabilty Assessment</t>
  </si>
  <si>
    <t>IDP updated August 2025</t>
  </si>
  <si>
    <t>Financial Viability Assessment Sept 2025</t>
  </si>
  <si>
    <t>£m</t>
  </si>
  <si>
    <t>Education</t>
  </si>
  <si>
    <t>2 X 3FE primary schools</t>
  </si>
  <si>
    <t>Secondary school - 8 form</t>
  </si>
  <si>
    <t xml:space="preserve">                                   -12 form additional cost</t>
  </si>
  <si>
    <t>SEND + Adult education</t>
  </si>
  <si>
    <t>Highways</t>
  </si>
  <si>
    <t>Greenway: Barkham to Lower Earley</t>
  </si>
  <si>
    <t>Mobility Hubs</t>
  </si>
  <si>
    <t>Beeston Way/Cutbush Lane improvements</t>
  </si>
  <si>
    <t>Additional westbound lane on Lower Earley Way from Whitley Wood Lane to M4 junction 11</t>
  </si>
  <si>
    <t>Upgrade Lower Earley Way/Rushey Way/Mill Lane roundabout</t>
  </si>
  <si>
    <t>Additional northbound lane on Lower Earley Way between Rushey Way and Meldreth Way. Including active travel works forming cycleway</t>
  </si>
  <si>
    <t>Single carriageway connection from the site to Meldreth Way roundabout</t>
  </si>
  <si>
    <t>Bridge over River Loddon</t>
  </si>
  <si>
    <t>New bridge over M4 motorway</t>
  </si>
  <si>
    <t>Primary Street District Centre to Sindlesham</t>
  </si>
  <si>
    <t>Primary street from District Centre to River Loddon Bridge</t>
  </si>
  <si>
    <t>Access road from Natural History Museum and Loddon Bridge</t>
  </si>
  <si>
    <t>NHM Access Road to Loddon Bridge</t>
  </si>
  <si>
    <t>Bridge over Barkham Brook</t>
  </si>
  <si>
    <t>Widening of Cutbush Lane with TVSP</t>
  </si>
  <si>
    <t>Primary street from District Centre to Mole Road</t>
  </si>
  <si>
    <t>Primary Street from District Centre to Arborfield Road</t>
  </si>
  <si>
    <t>Secondary street accommodating bus link</t>
  </si>
  <si>
    <t>Loddon Valley central pedestrian bridge</t>
  </si>
  <si>
    <t>Loddon Valley southern pedestrian bridge -upgrades</t>
  </si>
  <si>
    <t>Greenways/cycle routes</t>
  </si>
  <si>
    <t>Loddon Valley pedestrian links</t>
  </si>
  <si>
    <t>Additional southbound lane on South Avenue</t>
  </si>
  <si>
    <t>Access via TVSP roundabout</t>
  </si>
  <si>
    <t>Mill Lane 3 arm access roundabout</t>
  </si>
  <si>
    <t>M4 junction 11 optimisation and changes to lane markings to accommodate additional lane for traffic movements onto Lower Earley Way</t>
  </si>
  <si>
    <t>Shinfield Eastern Relief Road improvements, including additional westbound lane between access roundabout and existing M4 bridge</t>
  </si>
  <si>
    <t>Shinfield Eastern Relief Road toucan crossing at Thames Valley Science Park access</t>
  </si>
  <si>
    <t>Shinfield Road gyratory additional circulatory lane on Black Boy roundabout</t>
  </si>
  <si>
    <t>A327/Shinfield Eastern Relief Road roundabout upgrades</t>
  </si>
  <si>
    <t>Mill Lane closure as a through route</t>
  </si>
  <si>
    <t>Hatch Farm Way new 3 arm signal junction to connect to Mill Lane</t>
  </si>
  <si>
    <t>Mole Road /Mill Lane roundabout upgrade</t>
  </si>
  <si>
    <t>Mill Lane widening</t>
  </si>
  <si>
    <t>Hatch Farm spur, 4tharm off Mill Lane roundabout</t>
  </si>
  <si>
    <t>Mill Lane/New Road/Bearwood Road improvements (Sindlesham triangle)</t>
  </si>
  <si>
    <t>King Street Lane/Hatch Farm Way/Longdon Road improvements</t>
  </si>
  <si>
    <t>Improvements to Lower Earley Way/Hatch Farm Way signal junction</t>
  </si>
  <si>
    <t>Upgrade Lower Earley Way 1 lane widening between rushey Way and Winnersh Road - North</t>
  </si>
  <si>
    <t>Upgrade Lower Earley Way 1 lane widening between rushey Way and Winnersh Road - South</t>
  </si>
  <si>
    <t>Upgrade Lower Earley Way 1 lane widening between rushey Way and Winnersh Road - Bridge</t>
  </si>
  <si>
    <t>Lower Earley Way: Single lane widening between Rushey Way and Hatch Farm Way</t>
  </si>
  <si>
    <t xml:space="preserve">Access onto A327 via fourth arm of reconfigured Arborfield Relief  Road (Observer Way) 
roundabout </t>
  </si>
  <si>
    <t>Link from Mill Lane to Winnersh Relief Road</t>
  </si>
  <si>
    <t>Upgrade of mill Lane and new link road to Hatch Farm Way</t>
  </si>
  <si>
    <t>Public transport links including bus strategy</t>
  </si>
  <si>
    <t>Subsidy of new bus services</t>
  </si>
  <si>
    <t>Bus stop infrastructure including real time passenger information</t>
  </si>
  <si>
    <t>Car clubs (17 in total, with 14 provided as part of transport hubs)</t>
  </si>
  <si>
    <t>Pedestrian and cycle upgrades on A327</t>
  </si>
  <si>
    <t>Active travel enhancements in Sindlesham</t>
  </si>
  <si>
    <t>Active travel enhancements through Lower Earley</t>
  </si>
  <si>
    <t>Active travel enhancements in Shinfield</t>
  </si>
  <si>
    <t>River Loddon walk under M4 bridge</t>
  </si>
  <si>
    <t>Offsite rights of way improvements</t>
  </si>
  <si>
    <t>Active travel enhancements at Mole road</t>
  </si>
  <si>
    <t>My Journey travel planning contribution</t>
  </si>
  <si>
    <t>Personal travel planning (Residential)</t>
  </si>
  <si>
    <t>Personal travel planning (non residential –Innovation Valley)</t>
  </si>
  <si>
    <t>Four internal junctions</t>
  </si>
  <si>
    <t>SSEN</t>
  </si>
  <si>
    <t>Sub-station capacity upgrade + undergrounding cables</t>
  </si>
  <si>
    <t>PCN</t>
  </si>
  <si>
    <t>Provision of a new GP surgery OR extension of Shinfield Health Centre OR extension of Shinfield Health Centre plus a small branch surgery as part of LVGV.</t>
  </si>
  <si>
    <t>Sports</t>
  </si>
  <si>
    <t>Sports Hall and outdoor pavilion</t>
  </si>
  <si>
    <t>Pitches</t>
  </si>
  <si>
    <t>Financial contribution towards off site enhancements - swimming pool</t>
  </si>
  <si>
    <t>Community</t>
  </si>
  <si>
    <t>New community facility(s), which could incorporate library and other ancillary uses.</t>
  </si>
  <si>
    <t>Community Manager</t>
  </si>
  <si>
    <t>Provision of public art throughout the site, including integration with green infrastructure and public realm</t>
  </si>
  <si>
    <t>Country Park</t>
  </si>
  <si>
    <t>SANG</t>
  </si>
  <si>
    <t>Parks/Space etc.</t>
  </si>
  <si>
    <t>Civic spaces</t>
  </si>
  <si>
    <t>Cemeteries/ burial grounds</t>
  </si>
  <si>
    <t>Community orchard and Allotments</t>
  </si>
  <si>
    <t>Employment skills</t>
  </si>
  <si>
    <t>Water</t>
  </si>
  <si>
    <t>Water and waste</t>
  </si>
  <si>
    <t>Water ensuring capacity</t>
  </si>
  <si>
    <t>Water delivering capacity</t>
  </si>
  <si>
    <t>Water off site sewer works</t>
  </si>
  <si>
    <t>Waste delivering connections</t>
  </si>
  <si>
    <t>SUDS/Flood mitigation</t>
  </si>
  <si>
    <t>Other</t>
  </si>
  <si>
    <t>Section 106 monitor</t>
  </si>
  <si>
    <t>BNG monitor</t>
  </si>
  <si>
    <t>Air quality monitoring</t>
  </si>
  <si>
    <t>Parish infrastructure requirements</t>
  </si>
  <si>
    <t>Heritage St Bartholomews</t>
  </si>
  <si>
    <t>Broadband/5G</t>
  </si>
  <si>
    <t>Site preparation</t>
  </si>
  <si>
    <t>Rising Main</t>
  </si>
  <si>
    <t xml:space="preserve">Acoustic barrier </t>
  </si>
  <si>
    <t>Waste minimisation</t>
  </si>
  <si>
    <t>Waste potential affects on existing provision</t>
  </si>
  <si>
    <t>Total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</si>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</sst>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.000_-;\-* #,##0.000_-;_-* &quot;-&quot;??_-;_-@_-"/>
    <numFmt numFmtId="166" formatCode="0.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0" xfId="0" applyFont="1"/>
    <xf numFmtId="0" fontId="5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vertical="top"/>
    </xf>
    <xf numFmtId="165" fontId="5" fillId="0" borderId="0" xfId="1" applyNumberFormat="1" applyFont="1" applyAlignment="1">
      <alignment vertical="top"/>
    </xf>
    <xf numFmtId="165" fontId="2" fillId="0" borderId="0" xfId="1" applyNumberFormat="1" applyFont="1" applyAlignment="1">
      <alignment vertical="top"/>
    </xf>
    <xf numFmtId="166" fontId="0" fillId="0" borderId="0" xfId="0" applyNumberFormat="1"/>
    <xf numFmtId="165" fontId="5" fillId="0" borderId="0" xfId="1" applyNumberFormat="1" applyFont="1" applyBorder="1" applyAlignment="1">
      <alignment vertical="top"/>
    </xf>
    <xf numFmtId="165" fontId="2" fillId="0" borderId="0" xfId="1" applyNumberFormat="1" applyFont="1" applyBorder="1" applyAlignment="1">
      <alignment vertical="top"/>
    </xf>
    <xf numFmtId="0" fontId="6" fillId="0" borderId="0" xfId="0" applyFont="1" applyAlignment="1">
      <alignment vertical="top" wrapText="1"/>
    </xf>
    <xf numFmtId="165" fontId="5" fillId="0" borderId="0" xfId="0" applyNumberFormat="1" applyFont="1" applyAlignment="1">
      <alignment vertical="top"/>
    </xf>
    <xf numFmtId="164" fontId="5" fillId="0" borderId="0" xfId="1" applyFont="1"/>
    <xf numFmtId="164" fontId="2" fillId="0" borderId="0" xfId="1" applyFont="1"/>
    <xf numFmtId="0" fontId="7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164" fontId="8" fillId="0" borderId="1" xfId="1" applyFont="1" applyBorder="1" applyAlignment="1">
      <alignment vertical="top"/>
    </xf>
    <xf numFmtId="164" fontId="0" fillId="0" borderId="0" xfId="0" applyNumberFormat="1"/>
    <xf numFmtId="0" fontId="9" fillId="0" borderId="0" xfId="0" applyFont="1" applyAlignment="1">
      <alignment vertical="top"/>
    </xf>
    <xf numFmtId="164" fontId="9" fillId="0" borderId="2" xfId="0" applyNumberFormat="1" applyFont="1" applyBorder="1" applyAlignment="1">
      <alignment vertical="top"/>
    </xf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91FA1-AB57-4272-B634-8BA057A320C0}">
  <sheetPr>
    <pageSetUpPr fitToPage="1"/>
  </sheetPr>
  <dimension ref="A1:T168"/>
  <sheetViews>
    <sheetView tabSelected="1" workbookViewId="0">
      <pane ySplit="3" topLeftCell="A4" activePane="bottomLeft" state="frozen"/>
      <selection pane="bottomLeft" activeCell="B115" sqref="B115"/>
    </sheetView>
  </sheetViews>
  <sheetFormatPr baseColWidth="10" defaultColWidth="8.83203125" defaultRowHeight="15" x14ac:dyDescent="0.2"/>
  <cols>
    <col min="1" max="1" width="12.83203125" customWidth="1"/>
    <col min="2" max="2" width="59.83203125" customWidth="1"/>
    <col min="3" max="3" width="12.5" style="2" customWidth="1"/>
    <col min="4" max="4" width="12.5" style="3" customWidth="1"/>
  </cols>
  <sheetData>
    <row r="1" spans="1:5" x14ac:dyDescent="0.2">
      <c r="A1" s="1" t="s">
        <v>0</v>
      </c>
    </row>
    <row r="2" spans="1:5" ht="64" x14ac:dyDescent="0.2">
      <c r="A2" s="25"/>
      <c r="B2" s="25"/>
      <c r="C2" s="4" t="s">
        <v>1</v>
      </c>
      <c r="D2" s="4" t="s">
        <v>2</v>
      </c>
    </row>
    <row r="3" spans="1:5" x14ac:dyDescent="0.2">
      <c r="C3" s="5" t="s">
        <v>3</v>
      </c>
      <c r="D3" s="6" t="s">
        <v>3</v>
      </c>
    </row>
    <row r="4" spans="1:5" x14ac:dyDescent="0.2">
      <c r="A4" s="7" t="s">
        <v>4</v>
      </c>
      <c r="B4" s="7" t="s">
        <v>5</v>
      </c>
      <c r="C4" s="8">
        <v>27</v>
      </c>
      <c r="D4" s="8">
        <f>11.646+11.646+0.88+0.88</f>
        <v>25.052</v>
      </c>
    </row>
    <row r="5" spans="1:5" x14ac:dyDescent="0.2">
      <c r="A5" s="7"/>
      <c r="B5" s="7"/>
      <c r="C5" s="8"/>
      <c r="D5" s="9"/>
    </row>
    <row r="6" spans="1:5" x14ac:dyDescent="0.2">
      <c r="A6" s="7"/>
      <c r="B6" s="7" t="s">
        <v>6</v>
      </c>
      <c r="C6" s="8">
        <v>39.299999999999997</v>
      </c>
      <c r="D6" s="8">
        <v>25.97</v>
      </c>
      <c r="E6" s="10"/>
    </row>
    <row r="7" spans="1:5" x14ac:dyDescent="0.2">
      <c r="A7" s="7"/>
      <c r="B7" s="7" t="s">
        <v>7</v>
      </c>
      <c r="C7" s="8"/>
      <c r="D7" s="8">
        <v>11.8</v>
      </c>
      <c r="E7" s="10"/>
    </row>
    <row r="8" spans="1:5" x14ac:dyDescent="0.2">
      <c r="A8" s="7"/>
      <c r="B8" s="7" t="s">
        <v>8</v>
      </c>
      <c r="C8" s="8"/>
      <c r="D8" s="8">
        <f>0.98+1.47+2.87</f>
        <v>5.32</v>
      </c>
      <c r="E8" s="10"/>
    </row>
    <row r="9" spans="1:5" x14ac:dyDescent="0.2">
      <c r="A9" s="7"/>
      <c r="B9" s="7"/>
      <c r="C9" s="11"/>
      <c r="D9" s="12"/>
    </row>
    <row r="10" spans="1:5" x14ac:dyDescent="0.2">
      <c r="A10" s="7" t="s">
        <v>9</v>
      </c>
      <c r="B10" s="13" t="s">
        <v>10</v>
      </c>
      <c r="C10" s="8"/>
      <c r="D10" s="9"/>
    </row>
    <row r="11" spans="1:5" x14ac:dyDescent="0.2">
      <c r="A11" s="7"/>
      <c r="B11" s="13" t="s">
        <v>11</v>
      </c>
      <c r="C11" s="8">
        <v>4.32</v>
      </c>
      <c r="D11" s="8">
        <v>4.32</v>
      </c>
    </row>
    <row r="12" spans="1:5" x14ac:dyDescent="0.2">
      <c r="A12" s="7"/>
      <c r="B12" s="13" t="s">
        <v>12</v>
      </c>
      <c r="C12" s="8">
        <v>0.24</v>
      </c>
      <c r="D12" s="8">
        <v>0.24</v>
      </c>
    </row>
    <row r="13" spans="1:5" x14ac:dyDescent="0.2">
      <c r="A13" s="7"/>
      <c r="B13" s="13" t="s">
        <v>13</v>
      </c>
      <c r="C13" s="8">
        <v>2.56</v>
      </c>
      <c r="D13" s="8">
        <v>2.56</v>
      </c>
    </row>
    <row r="14" spans="1:5" x14ac:dyDescent="0.2">
      <c r="A14" s="7"/>
      <c r="B14" s="13" t="s">
        <v>14</v>
      </c>
      <c r="C14" s="8">
        <v>1.8</v>
      </c>
      <c r="D14" s="8">
        <v>1.81</v>
      </c>
    </row>
    <row r="15" spans="1:5" ht="28" x14ac:dyDescent="0.2">
      <c r="A15" s="7"/>
      <c r="B15" s="13" t="s">
        <v>15</v>
      </c>
      <c r="C15" s="8">
        <v>6.1</v>
      </c>
      <c r="D15" s="8">
        <v>6.13</v>
      </c>
    </row>
    <row r="16" spans="1:5" x14ac:dyDescent="0.2">
      <c r="A16" s="7"/>
      <c r="B16" s="13" t="s">
        <v>16</v>
      </c>
      <c r="C16" s="8">
        <v>22.9</v>
      </c>
      <c r="D16" s="8">
        <v>22.86</v>
      </c>
    </row>
    <row r="17" spans="1:4" x14ac:dyDescent="0.2">
      <c r="A17" s="7"/>
      <c r="B17" s="13" t="s">
        <v>17</v>
      </c>
      <c r="C17" s="8">
        <v>9.15</v>
      </c>
      <c r="D17" s="8">
        <v>9.15</v>
      </c>
    </row>
    <row r="18" spans="1:4" s="7" customFormat="1" x14ac:dyDescent="0.2">
      <c r="B18" s="13" t="s">
        <v>18</v>
      </c>
      <c r="C18" s="8">
        <v>16.14</v>
      </c>
      <c r="D18" s="8">
        <v>16.14</v>
      </c>
    </row>
    <row r="19" spans="1:4" s="7" customFormat="1" x14ac:dyDescent="0.2">
      <c r="B19" s="13" t="s">
        <v>19</v>
      </c>
      <c r="C19" s="14">
        <v>13.5</v>
      </c>
      <c r="D19" s="8">
        <v>13.53</v>
      </c>
    </row>
    <row r="20" spans="1:4" x14ac:dyDescent="0.2">
      <c r="A20" s="7"/>
      <c r="B20" s="13" t="s">
        <v>20</v>
      </c>
      <c r="C20" s="14">
        <v>4.95</v>
      </c>
      <c r="D20" s="14">
        <v>4.95</v>
      </c>
    </row>
    <row r="21" spans="1:4" x14ac:dyDescent="0.2">
      <c r="A21" s="7"/>
      <c r="B21" s="13" t="s">
        <v>21</v>
      </c>
      <c r="C21" s="14">
        <v>7.6</v>
      </c>
      <c r="D21" s="14">
        <v>7.5960000000000001</v>
      </c>
    </row>
    <row r="22" spans="1:4" x14ac:dyDescent="0.2">
      <c r="A22" s="7"/>
      <c r="B22" s="13" t="s">
        <v>22</v>
      </c>
      <c r="C22" s="9"/>
      <c r="D22" s="8">
        <v>7.6</v>
      </c>
    </row>
    <row r="23" spans="1:4" s="7" customFormat="1" x14ac:dyDescent="0.2">
      <c r="B23" s="13" t="s">
        <v>23</v>
      </c>
      <c r="C23" s="8">
        <v>6.15</v>
      </c>
      <c r="D23" s="8">
        <v>6.15</v>
      </c>
    </row>
    <row r="24" spans="1:4" x14ac:dyDescent="0.2">
      <c r="A24" s="7"/>
      <c r="B24" s="13" t="s">
        <v>24</v>
      </c>
      <c r="C24" s="9"/>
      <c r="D24" s="8">
        <v>5.43</v>
      </c>
    </row>
    <row r="25" spans="1:4" s="7" customFormat="1" x14ac:dyDescent="0.2">
      <c r="B25" s="13" t="s">
        <v>25</v>
      </c>
      <c r="C25" s="8">
        <v>10</v>
      </c>
      <c r="D25" s="8">
        <v>9.98</v>
      </c>
    </row>
    <row r="26" spans="1:4" s="7" customFormat="1" x14ac:dyDescent="0.2">
      <c r="B26" s="13" t="s">
        <v>26</v>
      </c>
      <c r="C26" s="8">
        <v>19.16</v>
      </c>
      <c r="D26" s="8">
        <v>19.16</v>
      </c>
    </row>
    <row r="27" spans="1:4" s="7" customFormat="1" x14ac:dyDescent="0.2">
      <c r="B27" s="13" t="s">
        <v>27</v>
      </c>
      <c r="C27" s="8">
        <v>4.9000000000000004</v>
      </c>
      <c r="D27" s="8">
        <v>4.91</v>
      </c>
    </row>
    <row r="28" spans="1:4" s="7" customFormat="1" x14ac:dyDescent="0.2">
      <c r="B28" s="13" t="s">
        <v>28</v>
      </c>
      <c r="C28" s="8">
        <v>1.5</v>
      </c>
      <c r="D28" s="8">
        <v>1.47</v>
      </c>
    </row>
    <row r="29" spans="1:4" s="7" customFormat="1" x14ac:dyDescent="0.2">
      <c r="B29" s="13" t="s">
        <v>29</v>
      </c>
      <c r="C29" s="8">
        <v>0.41499999999999998</v>
      </c>
      <c r="D29" s="8">
        <v>0.41</v>
      </c>
    </row>
    <row r="30" spans="1:4" x14ac:dyDescent="0.2">
      <c r="A30" s="7"/>
      <c r="B30" s="13" t="s">
        <v>30</v>
      </c>
      <c r="C30" s="8">
        <v>11.6</v>
      </c>
      <c r="D30" s="8">
        <v>11.61</v>
      </c>
    </row>
    <row r="31" spans="1:4" x14ac:dyDescent="0.2">
      <c r="A31" s="7"/>
      <c r="B31" s="13" t="s">
        <v>31</v>
      </c>
      <c r="C31" s="8">
        <v>0.155</v>
      </c>
      <c r="D31" s="8">
        <v>0.15</v>
      </c>
    </row>
    <row r="32" spans="1:4" s="7" customFormat="1" x14ac:dyDescent="0.2">
      <c r="B32" s="13" t="s">
        <v>32</v>
      </c>
      <c r="C32" s="8">
        <v>4.5</v>
      </c>
      <c r="D32" s="8">
        <v>4.5199999999999996</v>
      </c>
    </row>
    <row r="33" spans="1:4" x14ac:dyDescent="0.2">
      <c r="A33" s="7"/>
      <c r="B33" s="13" t="s">
        <v>33</v>
      </c>
      <c r="C33" s="8">
        <v>2.7</v>
      </c>
      <c r="D33" s="8">
        <v>2.71</v>
      </c>
    </row>
    <row r="34" spans="1:4" s="7" customFormat="1" x14ac:dyDescent="0.2">
      <c r="B34" s="13" t="s">
        <v>34</v>
      </c>
      <c r="C34" s="8">
        <v>3.6</v>
      </c>
      <c r="D34" s="8">
        <v>3.57</v>
      </c>
    </row>
    <row r="35" spans="1:4" s="7" customFormat="1" ht="28" x14ac:dyDescent="0.2">
      <c r="B35" s="13" t="s">
        <v>35</v>
      </c>
      <c r="C35" s="8">
        <v>0.185</v>
      </c>
      <c r="D35" s="8">
        <v>0.185</v>
      </c>
    </row>
    <row r="36" spans="1:4" s="7" customFormat="1" ht="28" x14ac:dyDescent="0.2">
      <c r="B36" s="13" t="s">
        <v>36</v>
      </c>
      <c r="C36" s="8">
        <v>1.8</v>
      </c>
      <c r="D36" s="8">
        <v>1.7549999999999999</v>
      </c>
    </row>
    <row r="37" spans="1:4" s="7" customFormat="1" x14ac:dyDescent="0.2">
      <c r="B37" s="13" t="s">
        <v>37</v>
      </c>
      <c r="C37" s="8">
        <v>0.16500000000000001</v>
      </c>
      <c r="D37" s="8">
        <v>0.16</v>
      </c>
    </row>
    <row r="38" spans="1:4" s="7" customFormat="1" x14ac:dyDescent="0.2">
      <c r="B38" s="13" t="s">
        <v>38</v>
      </c>
      <c r="C38" s="8">
        <v>0.65</v>
      </c>
      <c r="D38" s="8">
        <v>0.65</v>
      </c>
    </row>
    <row r="39" spans="1:4" s="7" customFormat="1" x14ac:dyDescent="0.2">
      <c r="B39" s="13" t="s">
        <v>39</v>
      </c>
      <c r="C39" s="8">
        <v>1.6</v>
      </c>
      <c r="D39" s="8">
        <v>1.58</v>
      </c>
    </row>
    <row r="40" spans="1:4" x14ac:dyDescent="0.2">
      <c r="A40" s="7"/>
      <c r="B40" s="13" t="s">
        <v>40</v>
      </c>
      <c r="C40" s="8">
        <v>0.2</v>
      </c>
      <c r="D40" s="8">
        <v>0.2</v>
      </c>
    </row>
    <row r="41" spans="1:4" s="7" customFormat="1" x14ac:dyDescent="0.2">
      <c r="B41" s="13" t="s">
        <v>41</v>
      </c>
      <c r="C41" s="8">
        <v>4</v>
      </c>
      <c r="D41" s="8">
        <v>3.95</v>
      </c>
    </row>
    <row r="42" spans="1:4" x14ac:dyDescent="0.2">
      <c r="A42" s="7"/>
      <c r="B42" s="13" t="s">
        <v>42</v>
      </c>
      <c r="C42" s="8">
        <v>2.6</v>
      </c>
      <c r="D42" s="8">
        <v>2.6</v>
      </c>
    </row>
    <row r="43" spans="1:4" x14ac:dyDescent="0.2">
      <c r="A43" s="7"/>
      <c r="B43" s="13" t="s">
        <v>43</v>
      </c>
      <c r="C43" s="8">
        <v>1.26</v>
      </c>
      <c r="D43" s="8">
        <v>1.26</v>
      </c>
    </row>
    <row r="44" spans="1:4" s="7" customFormat="1" x14ac:dyDescent="0.2">
      <c r="B44" s="13" t="s">
        <v>44</v>
      </c>
      <c r="C44" s="8">
        <v>0.52</v>
      </c>
      <c r="D44" s="8">
        <v>0.52</v>
      </c>
    </row>
    <row r="45" spans="1:4" s="7" customFormat="1" x14ac:dyDescent="0.2">
      <c r="B45" s="13" t="s">
        <v>45</v>
      </c>
      <c r="C45" s="8">
        <v>0.3</v>
      </c>
      <c r="D45" s="8">
        <v>0.29699999999999999</v>
      </c>
    </row>
    <row r="46" spans="1:4" s="7" customFormat="1" x14ac:dyDescent="0.2">
      <c r="B46" s="13" t="s">
        <v>46</v>
      </c>
      <c r="C46" s="8">
        <v>0.55000000000000004</v>
      </c>
      <c r="D46" s="8">
        <v>0.55000000000000004</v>
      </c>
    </row>
    <row r="47" spans="1:4" s="7" customFormat="1" x14ac:dyDescent="0.2">
      <c r="B47" s="13" t="s">
        <v>47</v>
      </c>
      <c r="C47" s="8">
        <v>1.17</v>
      </c>
      <c r="D47" s="8">
        <v>1.17</v>
      </c>
    </row>
    <row r="48" spans="1:4" s="7" customFormat="1" x14ac:dyDescent="0.2">
      <c r="B48" s="13" t="s">
        <v>48</v>
      </c>
      <c r="C48" s="8"/>
      <c r="D48" s="8">
        <v>1.1499999999999999</v>
      </c>
    </row>
    <row r="49" spans="1:4" s="7" customFormat="1" x14ac:dyDescent="0.2">
      <c r="B49" s="13" t="s">
        <v>49</v>
      </c>
      <c r="C49" s="8"/>
      <c r="D49" s="8">
        <v>1.286</v>
      </c>
    </row>
    <row r="50" spans="1:4" s="7" customFormat="1" x14ac:dyDescent="0.2">
      <c r="B50" s="13" t="s">
        <v>50</v>
      </c>
      <c r="C50" s="8"/>
      <c r="D50" s="8">
        <v>0.47</v>
      </c>
    </row>
    <row r="51" spans="1:4" s="7" customFormat="1" x14ac:dyDescent="0.2">
      <c r="B51" s="13" t="s">
        <v>51</v>
      </c>
      <c r="C51" s="8">
        <v>2.91</v>
      </c>
      <c r="D51" s="9"/>
    </row>
    <row r="52" spans="1:4" s="7" customFormat="1" ht="28" x14ac:dyDescent="0.2">
      <c r="B52" s="13" t="s">
        <v>52</v>
      </c>
      <c r="C52" s="8">
        <v>0.26</v>
      </c>
      <c r="D52" s="8">
        <v>0.26</v>
      </c>
    </row>
    <row r="53" spans="1:4" x14ac:dyDescent="0.2">
      <c r="A53" s="7"/>
      <c r="B53" s="13" t="s">
        <v>53</v>
      </c>
      <c r="C53" s="8">
        <v>3.2</v>
      </c>
      <c r="D53" s="9"/>
    </row>
    <row r="54" spans="1:4" x14ac:dyDescent="0.2">
      <c r="A54" s="7"/>
      <c r="B54" s="13" t="s">
        <v>54</v>
      </c>
      <c r="C54" s="8"/>
      <c r="D54" s="8">
        <v>3.22</v>
      </c>
    </row>
    <row r="55" spans="1:4" x14ac:dyDescent="0.2">
      <c r="A55" s="7"/>
      <c r="B55" s="13" t="s">
        <v>55</v>
      </c>
      <c r="C55" s="8">
        <v>3.8</v>
      </c>
      <c r="D55" s="8">
        <v>3.8</v>
      </c>
    </row>
    <row r="56" spans="1:4" s="7" customFormat="1" x14ac:dyDescent="0.2">
      <c r="B56" s="13" t="s">
        <v>56</v>
      </c>
      <c r="C56" s="8">
        <v>5</v>
      </c>
      <c r="D56" s="8">
        <v>4.99</v>
      </c>
    </row>
    <row r="57" spans="1:4" s="7" customFormat="1" x14ac:dyDescent="0.2">
      <c r="B57" s="13" t="s">
        <v>57</v>
      </c>
      <c r="C57" s="8">
        <v>0.85</v>
      </c>
      <c r="D57" s="8">
        <v>0.84699999999999998</v>
      </c>
    </row>
    <row r="58" spans="1:4" s="7" customFormat="1" x14ac:dyDescent="0.2">
      <c r="B58" s="13" t="s">
        <v>58</v>
      </c>
      <c r="C58" s="8">
        <v>0.36499999999999999</v>
      </c>
      <c r="D58" s="8">
        <v>0.37</v>
      </c>
    </row>
    <row r="59" spans="1:4" x14ac:dyDescent="0.2">
      <c r="A59" s="7"/>
      <c r="B59" s="13" t="s">
        <v>59</v>
      </c>
      <c r="C59" s="8">
        <v>2.1</v>
      </c>
      <c r="D59" s="8">
        <v>2.1</v>
      </c>
    </row>
    <row r="60" spans="1:4" s="7" customFormat="1" x14ac:dyDescent="0.2">
      <c r="B60" s="13" t="s">
        <v>60</v>
      </c>
      <c r="C60" s="8">
        <v>0.86</v>
      </c>
      <c r="D60" s="8">
        <v>0.85699999999999998</v>
      </c>
    </row>
    <row r="61" spans="1:4" s="7" customFormat="1" x14ac:dyDescent="0.2">
      <c r="B61" s="13" t="s">
        <v>61</v>
      </c>
      <c r="C61" s="8">
        <v>0.82499999999999996</v>
      </c>
      <c r="D61" s="8">
        <v>0.82499999999999996</v>
      </c>
    </row>
    <row r="62" spans="1:4" s="7" customFormat="1" x14ac:dyDescent="0.2">
      <c r="B62" s="13" t="s">
        <v>62</v>
      </c>
      <c r="C62" s="8">
        <v>0.76</v>
      </c>
      <c r="D62" s="8">
        <v>0.76100000000000001</v>
      </c>
    </row>
    <row r="63" spans="1:4" x14ac:dyDescent="0.2">
      <c r="A63" s="7"/>
      <c r="B63" s="13" t="s">
        <v>63</v>
      </c>
      <c r="C63" s="8">
        <v>0.44</v>
      </c>
      <c r="D63" s="8">
        <v>0.44</v>
      </c>
    </row>
    <row r="64" spans="1:4" x14ac:dyDescent="0.2">
      <c r="A64" s="7"/>
      <c r="B64" s="13" t="s">
        <v>64</v>
      </c>
      <c r="C64" s="8">
        <v>0.5</v>
      </c>
      <c r="D64" s="8">
        <v>0.5</v>
      </c>
    </row>
    <row r="65" spans="1:5" x14ac:dyDescent="0.2">
      <c r="A65" s="7"/>
      <c r="B65" s="13" t="s">
        <v>65</v>
      </c>
      <c r="C65" s="8">
        <v>0.41599999999999998</v>
      </c>
      <c r="D65" s="8">
        <v>0.41599999999999998</v>
      </c>
    </row>
    <row r="66" spans="1:5" x14ac:dyDescent="0.2">
      <c r="A66" s="7"/>
      <c r="B66" s="13" t="s">
        <v>66</v>
      </c>
      <c r="C66" s="8">
        <v>2.12</v>
      </c>
      <c r="D66" s="14">
        <v>2.12</v>
      </c>
      <c r="E66" s="15"/>
    </row>
    <row r="67" spans="1:5" x14ac:dyDescent="0.2">
      <c r="A67" s="7"/>
      <c r="B67" s="13" t="s">
        <v>67</v>
      </c>
      <c r="C67" s="8">
        <v>1.57</v>
      </c>
      <c r="D67" s="8">
        <v>1.57</v>
      </c>
    </row>
    <row r="68" spans="1:5" x14ac:dyDescent="0.2">
      <c r="A68" s="7"/>
      <c r="B68" s="13" t="s">
        <v>68</v>
      </c>
      <c r="C68" s="8">
        <v>0.25600000000000001</v>
      </c>
      <c r="D68" s="8">
        <v>0.25600000000000001</v>
      </c>
    </row>
    <row r="69" spans="1:5" x14ac:dyDescent="0.2">
      <c r="A69" s="7"/>
      <c r="B69" s="13" t="s">
        <v>69</v>
      </c>
      <c r="C69" s="9"/>
      <c r="D69" s="8">
        <v>0.61</v>
      </c>
    </row>
    <row r="70" spans="1:5" x14ac:dyDescent="0.2">
      <c r="A70" s="7"/>
      <c r="B70" s="13"/>
      <c r="C70" s="9"/>
      <c r="D70" s="8"/>
    </row>
    <row r="71" spans="1:5" x14ac:dyDescent="0.2">
      <c r="A71" s="7" t="s">
        <v>70</v>
      </c>
      <c r="B71" s="13" t="s">
        <v>71</v>
      </c>
      <c r="C71" s="8">
        <v>11</v>
      </c>
      <c r="D71" s="8">
        <f>5.59+5.41+17.367</f>
        <v>28.367000000000001</v>
      </c>
      <c r="E71" s="16"/>
    </row>
    <row r="72" spans="1:5" x14ac:dyDescent="0.2">
      <c r="A72" s="7"/>
      <c r="B72" s="13"/>
      <c r="C72" s="8"/>
      <c r="D72" s="8"/>
      <c r="E72" s="16"/>
    </row>
    <row r="73" spans="1:5" s="7" customFormat="1" ht="28" x14ac:dyDescent="0.2">
      <c r="A73" s="7" t="s">
        <v>72</v>
      </c>
      <c r="B73" s="13" t="s">
        <v>73</v>
      </c>
      <c r="C73" s="8">
        <v>3.84</v>
      </c>
      <c r="D73" s="8">
        <v>3.84</v>
      </c>
    </row>
    <row r="74" spans="1:5" s="7" customFormat="1" x14ac:dyDescent="0.2">
      <c r="B74" s="13"/>
      <c r="C74" s="8"/>
      <c r="D74" s="8"/>
    </row>
    <row r="75" spans="1:5" s="7" customFormat="1" x14ac:dyDescent="0.2">
      <c r="A75" s="7" t="s">
        <v>74</v>
      </c>
      <c r="B75" s="13" t="s">
        <v>75</v>
      </c>
      <c r="C75" s="8">
        <v>5.99</v>
      </c>
      <c r="D75" s="8">
        <v>5.9850000000000003</v>
      </c>
    </row>
    <row r="76" spans="1:5" s="7" customFormat="1" x14ac:dyDescent="0.2">
      <c r="B76" s="13" t="s">
        <v>76</v>
      </c>
      <c r="C76" s="8"/>
      <c r="D76" s="8">
        <v>6.5469999999999997</v>
      </c>
    </row>
    <row r="77" spans="1:5" s="7" customFormat="1" x14ac:dyDescent="0.2">
      <c r="B77" s="13" t="s">
        <v>77</v>
      </c>
      <c r="C77" s="8">
        <v>2.4</v>
      </c>
      <c r="D77" s="8">
        <v>2.4</v>
      </c>
    </row>
    <row r="78" spans="1:5" s="7" customFormat="1" x14ac:dyDescent="0.2">
      <c r="B78" s="13"/>
      <c r="C78" s="8"/>
      <c r="D78" s="8"/>
    </row>
    <row r="79" spans="1:5" x14ac:dyDescent="0.2">
      <c r="A79" s="7" t="s">
        <v>78</v>
      </c>
      <c r="B79" s="13" t="s">
        <v>79</v>
      </c>
      <c r="C79" s="8">
        <v>3.8</v>
      </c>
      <c r="D79" s="8">
        <v>3.83</v>
      </c>
    </row>
    <row r="80" spans="1:5" x14ac:dyDescent="0.2">
      <c r="A80" s="7"/>
      <c r="B80" s="13" t="s">
        <v>80</v>
      </c>
      <c r="C80" s="8"/>
      <c r="D80" s="8">
        <v>0.27</v>
      </c>
    </row>
    <row r="81" spans="1:20" ht="28" x14ac:dyDescent="0.2">
      <c r="A81" s="7"/>
      <c r="B81" s="13" t="s">
        <v>81</v>
      </c>
      <c r="C81" s="8">
        <v>0.59</v>
      </c>
      <c r="D81" s="8">
        <v>0.59</v>
      </c>
    </row>
    <row r="82" spans="1:20" s="7" customFormat="1" x14ac:dyDescent="0.2">
      <c r="B82" s="13"/>
      <c r="C82" s="8"/>
      <c r="D82" s="8"/>
    </row>
    <row r="83" spans="1:20" x14ac:dyDescent="0.2">
      <c r="A83" s="7"/>
      <c r="B83" s="13" t="s">
        <v>82</v>
      </c>
      <c r="C83" s="8">
        <v>23</v>
      </c>
      <c r="D83" s="8">
        <v>23</v>
      </c>
    </row>
    <row r="84" spans="1:20" x14ac:dyDescent="0.2">
      <c r="A84" s="7"/>
      <c r="B84" s="13" t="s">
        <v>83</v>
      </c>
      <c r="C84" s="8">
        <v>14.24</v>
      </c>
      <c r="D84" s="8">
        <v>14.24</v>
      </c>
    </row>
    <row r="85" spans="1:20" x14ac:dyDescent="0.2">
      <c r="A85" s="7"/>
      <c r="B85" s="13" t="s">
        <v>84</v>
      </c>
      <c r="C85" s="8">
        <v>10.95</v>
      </c>
      <c r="D85" s="14">
        <f>1.458+1.046+5.936+2.555</f>
        <v>10.994999999999999</v>
      </c>
      <c r="E85" s="16"/>
    </row>
    <row r="86" spans="1:20" s="7" customFormat="1" x14ac:dyDescent="0.2">
      <c r="B86" s="13" t="s">
        <v>85</v>
      </c>
      <c r="C86" s="8">
        <v>4.4000000000000004</v>
      </c>
      <c r="D86" s="8">
        <v>4.3769999999999998</v>
      </c>
    </row>
    <row r="87" spans="1:20" s="7" customFormat="1" x14ac:dyDescent="0.2">
      <c r="B87" s="13" t="s">
        <v>86</v>
      </c>
      <c r="C87" s="8">
        <v>1.3</v>
      </c>
      <c r="D87" s="8">
        <v>1.2869999999999999</v>
      </c>
    </row>
    <row r="88" spans="1:20" s="7" customFormat="1" x14ac:dyDescent="0.2">
      <c r="B88" s="13" t="s">
        <v>87</v>
      </c>
      <c r="C88" s="8"/>
      <c r="D88" s="8">
        <v>1.2709999999999999</v>
      </c>
    </row>
    <row r="89" spans="1:20" s="7" customFormat="1" x14ac:dyDescent="0.2">
      <c r="B89" s="13" t="s">
        <v>88</v>
      </c>
      <c r="C89" s="8"/>
      <c r="D89" s="8">
        <v>0.54</v>
      </c>
    </row>
    <row r="90" spans="1:20" s="7" customFormat="1" x14ac:dyDescent="0.2">
      <c r="B90" s="13"/>
      <c r="C90" s="8"/>
      <c r="D90" s="8"/>
    </row>
    <row r="91" spans="1:20" s="7" customFormat="1" x14ac:dyDescent="0.2">
      <c r="A91" s="7" t="s">
        <v>89</v>
      </c>
      <c r="B91" s="17" t="s">
        <v>90</v>
      </c>
      <c r="C91" s="8">
        <v>1.35</v>
      </c>
      <c r="D91" s="9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</row>
    <row r="92" spans="1:20" s="7" customFormat="1" x14ac:dyDescent="0.2">
      <c r="B92" s="17" t="s">
        <v>91</v>
      </c>
      <c r="C92" s="8"/>
      <c r="D92" s="8">
        <v>2.274</v>
      </c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</row>
    <row r="93" spans="1:20" s="7" customFormat="1" x14ac:dyDescent="0.2">
      <c r="B93" s="17" t="s">
        <v>92</v>
      </c>
      <c r="C93" s="8"/>
      <c r="D93" s="8">
        <v>6.343</v>
      </c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</row>
    <row r="94" spans="1:20" s="7" customFormat="1" x14ac:dyDescent="0.2">
      <c r="B94" s="17" t="s">
        <v>93</v>
      </c>
      <c r="C94" s="8"/>
      <c r="D94" s="8">
        <v>2.1659999999999999</v>
      </c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</row>
    <row r="95" spans="1:20" s="7" customFormat="1" x14ac:dyDescent="0.2">
      <c r="B95" s="17" t="s">
        <v>94</v>
      </c>
      <c r="C95" s="8"/>
      <c r="D95" s="8">
        <v>3.7410000000000001</v>
      </c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</row>
    <row r="96" spans="1:20" x14ac:dyDescent="0.2">
      <c r="A96" s="7"/>
      <c r="B96" s="13" t="s">
        <v>95</v>
      </c>
      <c r="C96" s="9"/>
      <c r="D96" s="8">
        <f>3.1+0.39+0.7+0.13</f>
        <v>4.32</v>
      </c>
    </row>
    <row r="97" spans="1:20" x14ac:dyDescent="0.2">
      <c r="A97" s="7"/>
      <c r="B97" s="13"/>
      <c r="C97" s="9"/>
      <c r="D97" s="8"/>
    </row>
    <row r="98" spans="1:20" x14ac:dyDescent="0.2">
      <c r="A98" s="7" t="s">
        <v>96</v>
      </c>
      <c r="B98" s="13" t="s">
        <v>97</v>
      </c>
      <c r="C98" s="9"/>
      <c r="D98" s="8">
        <v>0.8</v>
      </c>
    </row>
    <row r="99" spans="1:20" x14ac:dyDescent="0.2">
      <c r="A99" s="7"/>
      <c r="B99" s="13" t="s">
        <v>98</v>
      </c>
      <c r="C99" s="9"/>
      <c r="D99" s="8">
        <v>0.6</v>
      </c>
    </row>
    <row r="100" spans="1:20" x14ac:dyDescent="0.2">
      <c r="A100" s="7"/>
      <c r="B100" s="13" t="s">
        <v>99</v>
      </c>
      <c r="C100" s="9"/>
      <c r="D100" s="8">
        <v>0.33</v>
      </c>
    </row>
    <row r="101" spans="1:20" x14ac:dyDescent="0.2">
      <c r="A101" s="7"/>
      <c r="B101" s="13" t="s">
        <v>100</v>
      </c>
      <c r="C101" s="9"/>
      <c r="D101" s="8">
        <v>3</v>
      </c>
    </row>
    <row r="102" spans="1:20" x14ac:dyDescent="0.2">
      <c r="A102" s="7"/>
      <c r="B102" s="13" t="s">
        <v>101</v>
      </c>
      <c r="C102" s="9"/>
      <c r="D102" s="8">
        <v>0.5</v>
      </c>
    </row>
    <row r="103" spans="1:20" s="7" customFormat="1" x14ac:dyDescent="0.2">
      <c r="B103" s="17" t="s">
        <v>102</v>
      </c>
      <c r="C103" s="9"/>
      <c r="D103" s="8">
        <f>2.02+1.38</f>
        <v>3.4</v>
      </c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</row>
    <row r="104" spans="1:20" x14ac:dyDescent="0.2">
      <c r="A104" s="7"/>
      <c r="B104" s="13" t="s">
        <v>103</v>
      </c>
      <c r="C104" s="9"/>
      <c r="D104" s="8">
        <v>5.26</v>
      </c>
    </row>
    <row r="105" spans="1:20" x14ac:dyDescent="0.2">
      <c r="A105" s="7"/>
      <c r="B105" s="13" t="s">
        <v>104</v>
      </c>
      <c r="C105" s="9"/>
      <c r="D105" s="8">
        <v>3.6560000000000001</v>
      </c>
    </row>
    <row r="106" spans="1:20" x14ac:dyDescent="0.2">
      <c r="A106" s="7"/>
      <c r="B106" s="13" t="s">
        <v>105</v>
      </c>
      <c r="C106" s="9"/>
      <c r="D106" s="8">
        <v>1.54</v>
      </c>
    </row>
    <row r="107" spans="1:20" x14ac:dyDescent="0.2">
      <c r="A107" s="7"/>
      <c r="B107" s="13" t="s">
        <v>106</v>
      </c>
      <c r="C107" s="9"/>
      <c r="D107" s="8">
        <v>0.3</v>
      </c>
    </row>
    <row r="108" spans="1:20" x14ac:dyDescent="0.2">
      <c r="A108" s="7"/>
      <c r="B108" s="13" t="s">
        <v>107</v>
      </c>
      <c r="C108" s="9"/>
      <c r="D108" s="8">
        <v>1.06</v>
      </c>
    </row>
    <row r="109" spans="1:20" x14ac:dyDescent="0.2">
      <c r="A109" s="7"/>
      <c r="B109" s="7"/>
      <c r="C109" s="19"/>
      <c r="D109" s="19"/>
    </row>
    <row r="110" spans="1:20" x14ac:dyDescent="0.2">
      <c r="A110" s="20" t="s">
        <v>108</v>
      </c>
      <c r="B110" s="20"/>
      <c r="C110" s="21">
        <f>SUM(C4:C109)</f>
        <v>344.33199999999988</v>
      </c>
      <c r="D110" s="21">
        <f>SUM(D4:D109)</f>
        <v>423.65200000000004</v>
      </c>
      <c r="F110" s="22"/>
    </row>
    <row r="111" spans="1:20" ht="16" thickBot="1" x14ac:dyDescent="0.25">
      <c r="A111" s="23" t="s">
        <v>109</v>
      </c>
      <c r="B111" s="19"/>
      <c r="C111" s="19"/>
      <c r="D111" s="24">
        <f>+D110-C110</f>
        <v>79.320000000000164</v>
      </c>
    </row>
    <row r="118" spans="3:4" x14ac:dyDescent="0.2">
      <c r="C118" s="16"/>
      <c r="D118" s="16"/>
    </row>
    <row r="119" spans="3:4" x14ac:dyDescent="0.2">
      <c r="C119" s="16"/>
      <c r="D119" s="16"/>
    </row>
    <row r="120" spans="3:4" x14ac:dyDescent="0.2">
      <c r="C120" s="16"/>
      <c r="D120" s="16"/>
    </row>
    <row r="121" spans="3:4" x14ac:dyDescent="0.2">
      <c r="C121" s="16"/>
      <c r="D121" s="16"/>
    </row>
    <row r="122" spans="3:4" x14ac:dyDescent="0.2">
      <c r="C122" s="16"/>
      <c r="D122" s="16"/>
    </row>
    <row r="123" spans="3:4" x14ac:dyDescent="0.2">
      <c r="C123" s="16"/>
      <c r="D123" s="16"/>
    </row>
    <row r="124" spans="3:4" x14ac:dyDescent="0.2">
      <c r="C124" s="16"/>
      <c r="D124" s="16"/>
    </row>
    <row r="125" spans="3:4" x14ac:dyDescent="0.2">
      <c r="C125" s="16"/>
      <c r="D125" s="16"/>
    </row>
    <row r="126" spans="3:4" x14ac:dyDescent="0.2">
      <c r="C126" s="16"/>
      <c r="D126" s="16"/>
    </row>
    <row r="127" spans="3:4" x14ac:dyDescent="0.2">
      <c r="C127" s="16"/>
      <c r="D127" s="16"/>
    </row>
    <row r="128" spans="3:4" x14ac:dyDescent="0.2">
      <c r="C128" s="16"/>
      <c r="D128" s="16"/>
    </row>
    <row r="129" spans="3:4" x14ac:dyDescent="0.2">
      <c r="C129" s="16"/>
      <c r="D129" s="16"/>
    </row>
    <row r="130" spans="3:4" x14ac:dyDescent="0.2">
      <c r="C130" s="16"/>
      <c r="D130" s="16"/>
    </row>
    <row r="131" spans="3:4" x14ac:dyDescent="0.2">
      <c r="C131" s="16"/>
      <c r="D131" s="16"/>
    </row>
    <row r="132" spans="3:4" x14ac:dyDescent="0.2">
      <c r="C132" s="16"/>
      <c r="D132" s="16"/>
    </row>
    <row r="133" spans="3:4" x14ac:dyDescent="0.2">
      <c r="C133" s="16"/>
      <c r="D133" s="16"/>
    </row>
    <row r="134" spans="3:4" x14ac:dyDescent="0.2">
      <c r="C134" s="16"/>
      <c r="D134" s="16"/>
    </row>
    <row r="135" spans="3:4" x14ac:dyDescent="0.2">
      <c r="C135" s="16"/>
      <c r="D135" s="16"/>
    </row>
    <row r="136" spans="3:4" x14ac:dyDescent="0.2">
      <c r="C136" s="16"/>
      <c r="D136" s="16"/>
    </row>
    <row r="137" spans="3:4" x14ac:dyDescent="0.2">
      <c r="C137" s="16"/>
      <c r="D137" s="16"/>
    </row>
    <row r="138" spans="3:4" x14ac:dyDescent="0.2">
      <c r="C138" s="16"/>
      <c r="D138" s="16"/>
    </row>
    <row r="139" spans="3:4" x14ac:dyDescent="0.2">
      <c r="C139" s="16"/>
      <c r="D139" s="16"/>
    </row>
    <row r="140" spans="3:4" x14ac:dyDescent="0.2">
      <c r="C140" s="15"/>
      <c r="D140" s="16"/>
    </row>
    <row r="141" spans="3:4" x14ac:dyDescent="0.2">
      <c r="C141" s="15"/>
      <c r="D141" s="16"/>
    </row>
    <row r="142" spans="3:4" x14ac:dyDescent="0.2">
      <c r="C142" s="15"/>
      <c r="D142" s="16"/>
    </row>
    <row r="143" spans="3:4" x14ac:dyDescent="0.2">
      <c r="C143" s="15"/>
      <c r="D143" s="16"/>
    </row>
    <row r="144" spans="3:4" x14ac:dyDescent="0.2">
      <c r="C144" s="15"/>
      <c r="D144" s="16"/>
    </row>
    <row r="145" spans="3:4" x14ac:dyDescent="0.2">
      <c r="C145" s="15"/>
      <c r="D145" s="16"/>
    </row>
    <row r="146" spans="3:4" x14ac:dyDescent="0.2">
      <c r="C146" s="15"/>
      <c r="D146" s="16"/>
    </row>
    <row r="147" spans="3:4" x14ac:dyDescent="0.2">
      <c r="C147" s="15"/>
      <c r="D147" s="16"/>
    </row>
    <row r="148" spans="3:4" x14ac:dyDescent="0.2">
      <c r="C148" s="15"/>
      <c r="D148" s="16"/>
    </row>
    <row r="149" spans="3:4" x14ac:dyDescent="0.2">
      <c r="C149" s="15"/>
      <c r="D149" s="16"/>
    </row>
    <row r="150" spans="3:4" x14ac:dyDescent="0.2">
      <c r="C150" s="15"/>
      <c r="D150" s="16"/>
    </row>
    <row r="151" spans="3:4" x14ac:dyDescent="0.2">
      <c r="C151" s="15"/>
      <c r="D151" s="16"/>
    </row>
    <row r="152" spans="3:4" x14ac:dyDescent="0.2">
      <c r="C152" s="15"/>
      <c r="D152" s="16"/>
    </row>
    <row r="153" spans="3:4" x14ac:dyDescent="0.2">
      <c r="C153" s="15"/>
      <c r="D153" s="16"/>
    </row>
    <row r="154" spans="3:4" x14ac:dyDescent="0.2">
      <c r="C154" s="15"/>
      <c r="D154" s="16"/>
    </row>
    <row r="155" spans="3:4" x14ac:dyDescent="0.2">
      <c r="C155" s="15"/>
      <c r="D155" s="16"/>
    </row>
    <row r="156" spans="3:4" x14ac:dyDescent="0.2">
      <c r="C156" s="15"/>
      <c r="D156" s="16"/>
    </row>
    <row r="157" spans="3:4" x14ac:dyDescent="0.2">
      <c r="C157" s="15"/>
      <c r="D157" s="16"/>
    </row>
    <row r="158" spans="3:4" x14ac:dyDescent="0.2">
      <c r="C158" s="15"/>
      <c r="D158" s="16"/>
    </row>
    <row r="159" spans="3:4" x14ac:dyDescent="0.2">
      <c r="C159" s="15"/>
      <c r="D159" s="16"/>
    </row>
    <row r="160" spans="3:4" x14ac:dyDescent="0.2">
      <c r="C160" s="15"/>
      <c r="D160" s="16"/>
    </row>
    <row r="161" spans="3:4" x14ac:dyDescent="0.2">
      <c r="C161" s="15"/>
      <c r="D161" s="16"/>
    </row>
    <row r="162" spans="3:4" x14ac:dyDescent="0.2">
      <c r="C162" s="15"/>
      <c r="D162" s="16"/>
    </row>
    <row r="163" spans="3:4" x14ac:dyDescent="0.2">
      <c r="C163" s="15"/>
      <c r="D163" s="16"/>
    </row>
    <row r="164" spans="3:4" x14ac:dyDescent="0.2">
      <c r="C164" s="15"/>
      <c r="D164" s="16"/>
    </row>
    <row r="165" spans="3:4" x14ac:dyDescent="0.2">
      <c r="C165" s="15"/>
      <c r="D165" s="16"/>
    </row>
    <row r="166" spans="3:4" x14ac:dyDescent="0.2">
      <c r="C166" s="15"/>
      <c r="D166" s="16"/>
    </row>
    <row r="167" spans="3:4" x14ac:dyDescent="0.2">
      <c r="C167" s="15"/>
      <c r="D167" s="16"/>
    </row>
    <row r="168" spans="3:4" x14ac:dyDescent="0.2">
      <c r="C168" s="15"/>
      <c r="D168" s="16"/>
    </row>
  </sheetData>
  <mergeCells count="1">
    <mergeCell ref="A2:B2"/>
  </mergeCells>
  <printOptions gridLines="1"/>
  <pageMargins left="0.23622047244094491" right="0.23622047244094491" top="0.15748031496062992" bottom="0.15748031496062992" header="0.11811023622047245" footer="0.11811023622047245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C0CC1D492C2241A9D286FB912AE642" ma:contentTypeVersion="15" ma:contentTypeDescription="Create a new document." ma:contentTypeScope="" ma:versionID="89391ebc0ae129f1dd8509c63985a602">
  <xsd:schema xmlns:xsd="http://www.w3.org/2001/XMLSchema" xmlns:xs="http://www.w3.org/2001/XMLSchema" xmlns:p="http://schemas.microsoft.com/office/2006/metadata/properties" xmlns:ns2="bcf936f5-9aa4-44a2-b13f-cf33a8a0b5d0" xmlns:ns3="34548a25-a753-4b7e-957c-0780814fc97e" targetNamespace="http://schemas.microsoft.com/office/2006/metadata/properties" ma:root="true" ma:fieldsID="9925645a2a88f4e9caa96b6f8edbdfbf" ns2:_="" ns3:_="">
    <xsd:import namespace="bcf936f5-9aa4-44a2-b13f-cf33a8a0b5d0"/>
    <xsd:import namespace="34548a25-a753-4b7e-957c-0780814fc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f936f5-9aa4-44a2-b13f-cf33a8a0b5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17baad7-c128-4af8-9bf4-ee7518ca80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548a25-a753-4b7e-957c-0780814fc97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7886f11-05da-49b5-8419-8a6486bb8e34}" ma:internalName="TaxCatchAll" ma:showField="CatchAllData" ma:web="34548a25-a753-4b7e-957c-0780814fc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548a25-a753-4b7e-957c-0780814fc97e" xsi:nil="true"/>
    <lcf76f155ced4ddcb4097134ff3c332f xmlns="bcf936f5-9aa4-44a2-b13f-cf33a8a0b5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CE1C38-7161-4DAF-9EEC-B81EF0435C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BD8023-74D3-4543-964F-BDBD6D0953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f936f5-9aa4-44a2-b13f-cf33a8a0b5d0"/>
    <ds:schemaRef ds:uri="34548a25-a753-4b7e-957c-0780814fc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BA58F3-D648-4A5F-994E-747C6246C8A0}">
  <ds:schemaRefs>
    <ds:schemaRef ds:uri="http://schemas.microsoft.com/office/2006/metadata/properties"/>
    <ds:schemaRef ds:uri="http://schemas.microsoft.com/office/infopath/2007/PartnerControls"/>
    <ds:schemaRef ds:uri="34548a25-a753-4b7e-957c-0780814fc97e"/>
    <ds:schemaRef ds:uri="bcf936f5-9aa4-44a2-b13f-cf33a8a0b5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EIP</vt:lpstr>
      <vt:lpstr>EIP!Print_Area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</dc:creator>
  <cp:lastModifiedBy>Ian Kemp</cp:lastModifiedBy>
  <dcterms:created xsi:type="dcterms:W3CDTF">2025-11-22T18:04:51Z</dcterms:created>
  <dcterms:modified xsi:type="dcterms:W3CDTF">2025-11-26T09:07:05Z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0x01010022C0CC1D492C2241A9D286FB912AE642</vt:lpwstr>
  </property>
</Properties>
</file>